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13FAE79-4502-47FB-84C0-47E57A25A0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P " sheetId="3" r:id="rId1"/>
    <sheet name="CV" sheetId="4" r:id="rId2"/>
    <sheet name="ENR" sheetId="24" r:id="rId3"/>
    <sheet name="SSP" sheetId="10" r:id="rId4"/>
    <sheet name="BP" sheetId="5" r:id="rId5"/>
    <sheet name="BUD" sheetId="7" r:id="rId6"/>
    <sheet name="AP-BUD" sheetId="12" r:id="rId7"/>
    <sheet name="RAD" sheetId="6" r:id="rId8"/>
    <sheet name="GUADUA" sheetId="8" r:id="rId9"/>
    <sheet name="MC" sheetId="9" r:id="rId10"/>
    <sheet name="SAF" sheetId="11" r:id="rId11"/>
    <sheet name="SOST CV" sheetId="13" r:id="rId12"/>
    <sheet name="SOST ENR" sheetId="25" r:id="rId13"/>
    <sheet name="SOST SSP" sheetId="17" r:id="rId14"/>
    <sheet name="SOST BP" sheetId="14" r:id="rId15"/>
    <sheet name="SST BUD" sheetId="15" r:id="rId16"/>
    <sheet name="SOST GUADUA" sheetId="16" r:id="rId17"/>
    <sheet name="SOST RAD" sheetId="27" r:id="rId18"/>
    <sheet name="SOST AF" sheetId="18" r:id="rId19"/>
  </sheets>
  <externalReferences>
    <externalReference r:id="rId20"/>
    <externalReference r:id="rId21"/>
    <externalReference r:id="rId22"/>
    <externalReference r:id="rId23"/>
  </externalReferences>
  <definedNames>
    <definedName name="Actividad">#REF!</definedName>
    <definedName name="CARGO">#REF!</definedName>
    <definedName name="CARGO1">[1]Base!$B$12</definedName>
    <definedName name="Centro">#REF!</definedName>
    <definedName name="Centro_1">#REF!</definedName>
    <definedName name="Contratacion">[2]BD!$L$2:$L$4</definedName>
    <definedName name="CostIns">#REF!</definedName>
    <definedName name="Costlns_1">#REF!</definedName>
    <definedName name="cuadrilla">#REF!</definedName>
    <definedName name="cuadrilla_1">#REF!</definedName>
    <definedName name="Cuenta">[2]BD!$K$2:$K$3</definedName>
    <definedName name="Departamental">#REF!</definedName>
    <definedName name="Departamental_1">#REF!</definedName>
    <definedName name="DEPTO">#REF!</definedName>
    <definedName name="DEPTO_1">#REF!</definedName>
    <definedName name="desc_rps">[3]des_rps!$A$1:$A$364</definedName>
    <definedName name="equipo">#REF!</definedName>
    <definedName name="equipo_1">#REF!</definedName>
    <definedName name="Especificación">#REF!</definedName>
    <definedName name="Especificación_1">#REF!</definedName>
    <definedName name="FECHA">#REF!</definedName>
    <definedName name="FECHA_1">#REF!</definedName>
    <definedName name="Fuente">[2]BD!$I$2:$I$3</definedName>
    <definedName name="i">[4]BD!$D$32:$D$40</definedName>
    <definedName name="ii">[4]BD!$D$32:$D$40</definedName>
    <definedName name="Implementación_HMP" localSheetId="0">#REF!</definedName>
    <definedName name="Implementación_HMP" localSheetId="4">#REF!</definedName>
    <definedName name="Implementación_HMP" localSheetId="1">#REF!</definedName>
    <definedName name="Implementación_HMP">[2]BD!$D$32:$D$40</definedName>
    <definedName name="Labores">#REF!</definedName>
    <definedName name="Labores_1">#REF!</definedName>
    <definedName name="MAESRO">#REF!</definedName>
    <definedName name="MAESTRO">#REF!</definedName>
    <definedName name="MATERIALES">#REF!</definedName>
    <definedName name="MATERIALES_1">#REF!</definedName>
    <definedName name="MPIO">#REF!</definedName>
    <definedName name="MPIO_1">#REF!</definedName>
    <definedName name="NOMBRE1">[1]Base!$B$11</definedName>
    <definedName name="Norte">#REF!</definedName>
    <definedName name="Norte_1">#REF!</definedName>
    <definedName name="NUMPROY">#REF!</definedName>
    <definedName name="NUMPROY_1">#REF!</definedName>
    <definedName name="OBRERO">#REF!</definedName>
    <definedName name="OBRERO_1">#REF!</definedName>
    <definedName name="OFICIAL">#REF!</definedName>
    <definedName name="OFICIAL_1">#REF!</definedName>
    <definedName name="p">#REF!</definedName>
    <definedName name="Pacífico_Norte">#REF!</definedName>
    <definedName name="Pacífico_Norte_1">#REF!</definedName>
    <definedName name="Pacífico_Sur">#REF!</definedName>
    <definedName name="PAIS">#REF!</definedName>
    <definedName name="PAIS_1">#REF!</definedName>
    <definedName name="PROY">#REF!</definedName>
    <definedName name="PROY_1">#REF!</definedName>
    <definedName name="PROYECTO">#REF!</definedName>
    <definedName name="PROYECTO_1">#REF!</definedName>
    <definedName name="qq">[4]BD!$D$32:$D$40</definedName>
    <definedName name="Rendimiento_Cant_Jornal">#REF!</definedName>
    <definedName name="Rendimiento_Cant_Jornal_1">#REF!</definedName>
    <definedName name="REPRE">#REF!</definedName>
    <definedName name="REPRE_1">#REF!</definedName>
    <definedName name="Rubro">[2]BD!$A$2:$A$14</definedName>
    <definedName name="SAL_MIN">#REF!</definedName>
    <definedName name="SAL_MIN_1">#REF!</definedName>
    <definedName name="Sostenimiento_HMP">[2]BD!$D$160:$D$167</definedName>
    <definedName name="Sur">#REF!</definedName>
    <definedName name="Sur_1">#REF!</definedName>
    <definedName name="TOTAL_DIRECTO">#REF!</definedName>
    <definedName name="TOTAL_DIRECTO_1">#REF!</definedName>
    <definedName name="UNI">#REF!</definedName>
    <definedName name="UNI_1">#REF!</definedName>
    <definedName name="Unidad">#REF!</definedName>
    <definedName name="Unidad_1">#REF!</definedName>
    <definedName name="unidades">[3]Listado!$AI$2:$AI$85</definedName>
    <definedName name="Vr._Unitario">#REF!</definedName>
    <definedName name="Vr._Unitario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8" l="1"/>
  <c r="H69" i="18"/>
  <c r="H66" i="18"/>
  <c r="H65" i="18"/>
  <c r="H60" i="18"/>
  <c r="H61" i="18"/>
  <c r="H62" i="18"/>
  <c r="H59" i="18"/>
  <c r="H54" i="18"/>
  <c r="H53" i="18"/>
  <c r="H48" i="18"/>
  <c r="H49" i="18"/>
  <c r="H50" i="18"/>
  <c r="H47" i="18"/>
  <c r="H40" i="18"/>
  <c r="H41" i="18"/>
  <c r="H42" i="18"/>
  <c r="H43" i="18"/>
  <c r="H44" i="18"/>
  <c r="H39" i="18"/>
  <c r="H34" i="18"/>
  <c r="H33" i="18"/>
  <c r="H30" i="18"/>
  <c r="H29" i="18"/>
  <c r="H24" i="18"/>
  <c r="H25" i="18"/>
  <c r="H26" i="18"/>
  <c r="H23" i="18"/>
  <c r="G24" i="18"/>
  <c r="G25" i="18"/>
  <c r="G26" i="18"/>
  <c r="G29" i="18"/>
  <c r="G30" i="18"/>
  <c r="G33" i="18"/>
  <c r="G34" i="18"/>
  <c r="G39" i="18"/>
  <c r="G40" i="18"/>
  <c r="G41" i="18"/>
  <c r="G42" i="18"/>
  <c r="G43" i="18"/>
  <c r="G44" i="18"/>
  <c r="G47" i="18"/>
  <c r="G48" i="18"/>
  <c r="G49" i="18"/>
  <c r="G50" i="18"/>
  <c r="G51" i="18"/>
  <c r="G52" i="18"/>
  <c r="G53" i="18"/>
  <c r="G54" i="18"/>
  <c r="G59" i="18"/>
  <c r="G60" i="18"/>
  <c r="G61" i="18"/>
  <c r="G62" i="18"/>
  <c r="G65" i="18"/>
  <c r="G66" i="18"/>
  <c r="G69" i="18"/>
  <c r="G70" i="18"/>
  <c r="G23" i="18"/>
  <c r="H72" i="27"/>
  <c r="H71" i="27"/>
  <c r="H70" i="27"/>
  <c r="H69" i="27"/>
  <c r="H66" i="27"/>
  <c r="H65" i="27"/>
  <c r="H60" i="27"/>
  <c r="H61" i="27"/>
  <c r="H62" i="27"/>
  <c r="H59" i="27"/>
  <c r="H54" i="27"/>
  <c r="H53" i="27"/>
  <c r="H48" i="27"/>
  <c r="H49" i="27"/>
  <c r="H50" i="27"/>
  <c r="H47" i="27"/>
  <c r="H40" i="27"/>
  <c r="H41" i="27"/>
  <c r="H42" i="27"/>
  <c r="H43" i="27"/>
  <c r="H44" i="27"/>
  <c r="H39" i="27"/>
  <c r="H34" i="27"/>
  <c r="H33" i="27"/>
  <c r="H30" i="27"/>
  <c r="H29" i="27"/>
  <c r="H24" i="27"/>
  <c r="H25" i="27"/>
  <c r="H26" i="27"/>
  <c r="H23" i="27"/>
  <c r="G24" i="27"/>
  <c r="G25" i="27"/>
  <c r="G26" i="27"/>
  <c r="G29" i="27"/>
  <c r="G30" i="27"/>
  <c r="G33" i="27"/>
  <c r="G34" i="27"/>
  <c r="G39" i="27"/>
  <c r="G40" i="27"/>
  <c r="G41" i="27"/>
  <c r="G42" i="27"/>
  <c r="G43" i="27"/>
  <c r="G44" i="27"/>
  <c r="G47" i="27"/>
  <c r="G48" i="27"/>
  <c r="G49" i="27"/>
  <c r="G50" i="27"/>
  <c r="G51" i="27"/>
  <c r="G53" i="27"/>
  <c r="G54" i="27"/>
  <c r="G59" i="27"/>
  <c r="G60" i="27"/>
  <c r="G61" i="27"/>
  <c r="G62" i="27"/>
  <c r="G65" i="27"/>
  <c r="G66" i="27"/>
  <c r="G69" i="27"/>
  <c r="G70" i="27"/>
  <c r="G23" i="27"/>
  <c r="H70" i="16"/>
  <c r="H69" i="16"/>
  <c r="H66" i="16"/>
  <c r="H65" i="16"/>
  <c r="H60" i="16"/>
  <c r="H61" i="16"/>
  <c r="H62" i="16"/>
  <c r="H59" i="16"/>
  <c r="H54" i="16"/>
  <c r="H53" i="16"/>
  <c r="H48" i="16"/>
  <c r="H49" i="16"/>
  <c r="H50" i="16"/>
  <c r="H47" i="16"/>
  <c r="H40" i="16"/>
  <c r="H41" i="16"/>
  <c r="H42" i="16"/>
  <c r="H43" i="16"/>
  <c r="H44" i="16"/>
  <c r="H39" i="16"/>
  <c r="H34" i="16"/>
  <c r="H33" i="16"/>
  <c r="H30" i="16"/>
  <c r="H29" i="16"/>
  <c r="H24" i="16"/>
  <c r="H25" i="16"/>
  <c r="H26" i="16"/>
  <c r="H23" i="16"/>
  <c r="G24" i="16"/>
  <c r="G25" i="16"/>
  <c r="G26" i="16"/>
  <c r="G29" i="16"/>
  <c r="G30" i="16"/>
  <c r="G33" i="16"/>
  <c r="G34" i="16"/>
  <c r="G39" i="16"/>
  <c r="G40" i="16"/>
  <c r="G41" i="16"/>
  <c r="G42" i="16"/>
  <c r="G43" i="16"/>
  <c r="G44" i="16"/>
  <c r="G47" i="16"/>
  <c r="G48" i="16"/>
  <c r="G49" i="16"/>
  <c r="G50" i="16"/>
  <c r="G53" i="16"/>
  <c r="G54" i="16"/>
  <c r="G59" i="16"/>
  <c r="G60" i="16"/>
  <c r="G61" i="16"/>
  <c r="G62" i="16"/>
  <c r="G65" i="16"/>
  <c r="G66" i="16"/>
  <c r="G69" i="16"/>
  <c r="G70" i="16"/>
  <c r="G23" i="16"/>
  <c r="H70" i="15"/>
  <c r="H69" i="15"/>
  <c r="H66" i="15"/>
  <c r="H65" i="15"/>
  <c r="H60" i="15"/>
  <c r="H61" i="15"/>
  <c r="H62" i="15"/>
  <c r="H59" i="15"/>
  <c r="H54" i="15"/>
  <c r="H53" i="15"/>
  <c r="H48" i="15"/>
  <c r="H49" i="15"/>
  <c r="H50" i="15"/>
  <c r="H47" i="15"/>
  <c r="H40" i="15"/>
  <c r="H41" i="15"/>
  <c r="H42" i="15"/>
  <c r="H43" i="15"/>
  <c r="H44" i="15"/>
  <c r="H39" i="15"/>
  <c r="H34" i="15"/>
  <c r="H33" i="15"/>
  <c r="H30" i="15"/>
  <c r="H29" i="15"/>
  <c r="H24" i="15"/>
  <c r="H25" i="15"/>
  <c r="H26" i="15"/>
  <c r="H23" i="15"/>
  <c r="G24" i="15"/>
  <c r="G25" i="15"/>
  <c r="G26" i="15"/>
  <c r="G29" i="15"/>
  <c r="G30" i="15"/>
  <c r="G33" i="15"/>
  <c r="G34" i="15"/>
  <c r="G39" i="15"/>
  <c r="G40" i="15"/>
  <c r="G41" i="15"/>
  <c r="G42" i="15"/>
  <c r="G43" i="15"/>
  <c r="G44" i="15"/>
  <c r="G47" i="15"/>
  <c r="G48" i="15"/>
  <c r="G49" i="15"/>
  <c r="G50" i="15"/>
  <c r="G53" i="15"/>
  <c r="G54" i="15"/>
  <c r="G59" i="15"/>
  <c r="G60" i="15"/>
  <c r="G61" i="15"/>
  <c r="G62" i="15"/>
  <c r="G65" i="15"/>
  <c r="G66" i="15"/>
  <c r="G69" i="15"/>
  <c r="G70" i="15"/>
  <c r="G23" i="15"/>
  <c r="H70" i="14"/>
  <c r="H69" i="14"/>
  <c r="H66" i="14"/>
  <c r="H65" i="14"/>
  <c r="H60" i="14"/>
  <c r="H61" i="14"/>
  <c r="H62" i="14"/>
  <c r="H59" i="14"/>
  <c r="H54" i="14"/>
  <c r="H53" i="14"/>
  <c r="H48" i="14"/>
  <c r="H49" i="14"/>
  <c r="H50" i="14"/>
  <c r="H47" i="14"/>
  <c r="H40" i="14"/>
  <c r="H41" i="14"/>
  <c r="H42" i="14"/>
  <c r="H43" i="14"/>
  <c r="H44" i="14"/>
  <c r="H39" i="14"/>
  <c r="H34" i="14"/>
  <c r="H33" i="14"/>
  <c r="H30" i="14"/>
  <c r="H29" i="14"/>
  <c r="H24" i="14"/>
  <c r="H25" i="14"/>
  <c r="H26" i="14"/>
  <c r="H23" i="14"/>
  <c r="G24" i="14"/>
  <c r="G25" i="14"/>
  <c r="G26" i="14"/>
  <c r="G29" i="14"/>
  <c r="G30" i="14"/>
  <c r="G33" i="14"/>
  <c r="G34" i="14"/>
  <c r="G39" i="14"/>
  <c r="G40" i="14"/>
  <c r="G41" i="14"/>
  <c r="G42" i="14"/>
  <c r="G43" i="14"/>
  <c r="G44" i="14"/>
  <c r="G47" i="14"/>
  <c r="G48" i="14"/>
  <c r="G49" i="14"/>
  <c r="G50" i="14"/>
  <c r="G53" i="14"/>
  <c r="G54" i="14"/>
  <c r="G59" i="14"/>
  <c r="G60" i="14"/>
  <c r="G61" i="14"/>
  <c r="G62" i="14"/>
  <c r="G65" i="14"/>
  <c r="G66" i="14"/>
  <c r="G69" i="14"/>
  <c r="G70" i="14"/>
  <c r="G23" i="14"/>
  <c r="H70" i="17"/>
  <c r="H69" i="17"/>
  <c r="H66" i="17"/>
  <c r="H65" i="17"/>
  <c r="H60" i="17"/>
  <c r="H61" i="17"/>
  <c r="H62" i="17"/>
  <c r="H59" i="17"/>
  <c r="H54" i="17"/>
  <c r="H53" i="17"/>
  <c r="H48" i="17"/>
  <c r="H49" i="17"/>
  <c r="H50" i="17"/>
  <c r="H47" i="17"/>
  <c r="H40" i="17"/>
  <c r="H41" i="17"/>
  <c r="H42" i="17"/>
  <c r="H43" i="17"/>
  <c r="H44" i="17"/>
  <c r="H39" i="17"/>
  <c r="H34" i="17"/>
  <c r="H33" i="17"/>
  <c r="H30" i="17"/>
  <c r="H29" i="17"/>
  <c r="H24" i="17"/>
  <c r="H25" i="17"/>
  <c r="H26" i="17"/>
  <c r="H23" i="17"/>
  <c r="G24" i="17"/>
  <c r="G25" i="17"/>
  <c r="G26" i="17"/>
  <c r="G29" i="17"/>
  <c r="G30" i="17"/>
  <c r="G33" i="17"/>
  <c r="G34" i="17"/>
  <c r="G39" i="17"/>
  <c r="G40" i="17"/>
  <c r="G41" i="17"/>
  <c r="G42" i="17"/>
  <c r="G43" i="17"/>
  <c r="G44" i="17"/>
  <c r="G47" i="17"/>
  <c r="G48" i="17"/>
  <c r="G49" i="17"/>
  <c r="G50" i="17"/>
  <c r="G53" i="17"/>
  <c r="G54" i="17"/>
  <c r="G59" i="17"/>
  <c r="G60" i="17"/>
  <c r="G61" i="17"/>
  <c r="G62" i="17"/>
  <c r="G65" i="17"/>
  <c r="G66" i="17"/>
  <c r="G69" i="17"/>
  <c r="G70" i="17"/>
  <c r="G23" i="17"/>
  <c r="H70" i="25"/>
  <c r="H69" i="25"/>
  <c r="H66" i="25"/>
  <c r="H65" i="25"/>
  <c r="H60" i="25"/>
  <c r="H61" i="25"/>
  <c r="H62" i="25"/>
  <c r="H59" i="25"/>
  <c r="H54" i="25"/>
  <c r="H53" i="25"/>
  <c r="H48" i="25"/>
  <c r="H49" i="25"/>
  <c r="H50" i="25"/>
  <c r="H47" i="25"/>
  <c r="H40" i="25"/>
  <c r="H41" i="25"/>
  <c r="H42" i="25"/>
  <c r="H43" i="25"/>
  <c r="H44" i="25"/>
  <c r="H39" i="25"/>
  <c r="H34" i="25"/>
  <c r="H33" i="25"/>
  <c r="H30" i="25"/>
  <c r="H29" i="25"/>
  <c r="H24" i="25"/>
  <c r="H25" i="25"/>
  <c r="H26" i="25"/>
  <c r="H23" i="25"/>
  <c r="G24" i="25"/>
  <c r="G25" i="25"/>
  <c r="G26" i="25"/>
  <c r="G29" i="25"/>
  <c r="G30" i="25"/>
  <c r="G33" i="25"/>
  <c r="G34" i="25"/>
  <c r="G39" i="25"/>
  <c r="G40" i="25"/>
  <c r="G41" i="25"/>
  <c r="G42" i="25"/>
  <c r="G43" i="25"/>
  <c r="G44" i="25"/>
  <c r="G47" i="25"/>
  <c r="G48" i="25"/>
  <c r="G49" i="25"/>
  <c r="G50" i="25"/>
  <c r="G53" i="25"/>
  <c r="G54" i="25"/>
  <c r="G59" i="25"/>
  <c r="G60" i="25"/>
  <c r="G61" i="25"/>
  <c r="G62" i="25"/>
  <c r="G65" i="25"/>
  <c r="G66" i="25"/>
  <c r="G69" i="25"/>
  <c r="G70" i="25"/>
  <c r="G23" i="25"/>
  <c r="H70" i="13"/>
  <c r="H69" i="13"/>
  <c r="H66" i="13"/>
  <c r="H65" i="13"/>
  <c r="H60" i="13"/>
  <c r="H61" i="13"/>
  <c r="H62" i="13"/>
  <c r="H59" i="13"/>
  <c r="H54" i="13"/>
  <c r="H53" i="13"/>
  <c r="H48" i="13"/>
  <c r="H49" i="13"/>
  <c r="H50" i="13"/>
  <c r="H47" i="13"/>
  <c r="H40" i="13"/>
  <c r="H41" i="13"/>
  <c r="H42" i="13"/>
  <c r="H43" i="13"/>
  <c r="H44" i="13"/>
  <c r="H39" i="13"/>
  <c r="H34" i="13"/>
  <c r="H33" i="13"/>
  <c r="H30" i="13"/>
  <c r="H29" i="13"/>
  <c r="H24" i="13"/>
  <c r="H25" i="13"/>
  <c r="H26" i="13"/>
  <c r="H23" i="13"/>
  <c r="G24" i="13"/>
  <c r="G25" i="13"/>
  <c r="G26" i="13"/>
  <c r="G29" i="13"/>
  <c r="G30" i="13"/>
  <c r="G32" i="13"/>
  <c r="G33" i="13"/>
  <c r="G34" i="13"/>
  <c r="G39" i="13"/>
  <c r="G40" i="13"/>
  <c r="G41" i="13"/>
  <c r="G42" i="13"/>
  <c r="G43" i="13"/>
  <c r="G44" i="13"/>
  <c r="G47" i="13"/>
  <c r="G48" i="13"/>
  <c r="G49" i="13"/>
  <c r="G50" i="13"/>
  <c r="G53" i="13"/>
  <c r="G54" i="13"/>
  <c r="G59" i="13"/>
  <c r="G60" i="13"/>
  <c r="G61" i="13"/>
  <c r="G62" i="13"/>
  <c r="G65" i="13"/>
  <c r="G66" i="13"/>
  <c r="G69" i="13"/>
  <c r="G70" i="13"/>
  <c r="G23" i="13"/>
  <c r="H46" i="11"/>
  <c r="H43" i="11"/>
  <c r="H42" i="11"/>
  <c r="H34" i="11"/>
  <c r="H35" i="11"/>
  <c r="H36" i="11"/>
  <c r="H37" i="11"/>
  <c r="H38" i="11"/>
  <c r="H39" i="11"/>
  <c r="H33" i="11"/>
  <c r="H22" i="11"/>
  <c r="H23" i="11"/>
  <c r="H24" i="11"/>
  <c r="H25" i="11"/>
  <c r="H26" i="11"/>
  <c r="H27" i="11"/>
  <c r="H28" i="11"/>
  <c r="H29" i="11"/>
  <c r="H30" i="11"/>
  <c r="H21" i="11"/>
  <c r="G22" i="11"/>
  <c r="G23" i="11"/>
  <c r="G24" i="11"/>
  <c r="G25" i="11"/>
  <c r="G26" i="11"/>
  <c r="G27" i="11"/>
  <c r="G28" i="11"/>
  <c r="G29" i="11"/>
  <c r="G30" i="11"/>
  <c r="G33" i="11"/>
  <c r="G34" i="11"/>
  <c r="G35" i="11"/>
  <c r="G36" i="11"/>
  <c r="G37" i="11"/>
  <c r="G38" i="11"/>
  <c r="G39" i="11"/>
  <c r="G42" i="11"/>
  <c r="G43" i="11"/>
  <c r="G46" i="11"/>
  <c r="G21" i="11"/>
  <c r="H41" i="9"/>
  <c r="H38" i="9"/>
  <c r="H37" i="9"/>
  <c r="H31" i="9"/>
  <c r="H32" i="9"/>
  <c r="H33" i="9"/>
  <c r="H34" i="9"/>
  <c r="H30" i="9"/>
  <c r="H19" i="9"/>
  <c r="H20" i="9"/>
  <c r="H21" i="9"/>
  <c r="H22" i="9"/>
  <c r="H23" i="9"/>
  <c r="H24" i="9"/>
  <c r="H25" i="9"/>
  <c r="H26" i="9"/>
  <c r="H27" i="9"/>
  <c r="H18" i="9"/>
  <c r="G19" i="9"/>
  <c r="G20" i="9"/>
  <c r="G21" i="9"/>
  <c r="G22" i="9"/>
  <c r="G23" i="9"/>
  <c r="G24" i="9"/>
  <c r="G25" i="9"/>
  <c r="G26" i="9"/>
  <c r="G27" i="9"/>
  <c r="G30" i="9"/>
  <c r="G31" i="9"/>
  <c r="G32" i="9"/>
  <c r="G33" i="9"/>
  <c r="G34" i="9"/>
  <c r="G37" i="9"/>
  <c r="G38" i="9"/>
  <c r="G41" i="9"/>
  <c r="G18" i="9"/>
  <c r="H42" i="8"/>
  <c r="H39" i="8"/>
  <c r="H38" i="8"/>
  <c r="H31" i="8"/>
  <c r="H32" i="8"/>
  <c r="H33" i="8"/>
  <c r="H34" i="8"/>
  <c r="H35" i="8"/>
  <c r="H30" i="8"/>
  <c r="H19" i="8"/>
  <c r="H20" i="8"/>
  <c r="H21" i="8"/>
  <c r="H22" i="8"/>
  <c r="H23" i="8"/>
  <c r="H24" i="8"/>
  <c r="H25" i="8"/>
  <c r="H26" i="8"/>
  <c r="H27" i="8"/>
  <c r="H18" i="8"/>
  <c r="G19" i="8"/>
  <c r="G20" i="8"/>
  <c r="G21" i="8"/>
  <c r="G22" i="8"/>
  <c r="G23" i="8"/>
  <c r="G24" i="8"/>
  <c r="G25" i="8"/>
  <c r="G26" i="8"/>
  <c r="G27" i="8"/>
  <c r="G30" i="8"/>
  <c r="G31" i="8"/>
  <c r="G32" i="8"/>
  <c r="G33" i="8"/>
  <c r="G34" i="8"/>
  <c r="G35" i="8"/>
  <c r="G38" i="8"/>
  <c r="G39" i="8"/>
  <c r="G42" i="8"/>
  <c r="G18" i="8"/>
  <c r="H40" i="6"/>
  <c r="H37" i="6"/>
  <c r="H36" i="6"/>
  <c r="H30" i="6"/>
  <c r="H31" i="6"/>
  <c r="H32" i="6"/>
  <c r="H33" i="6"/>
  <c r="H29" i="6"/>
  <c r="H19" i="6"/>
  <c r="H20" i="6"/>
  <c r="H21" i="6"/>
  <c r="H22" i="6"/>
  <c r="H23" i="6"/>
  <c r="H24" i="6"/>
  <c r="H25" i="6"/>
  <c r="H26" i="6"/>
  <c r="H18" i="6"/>
  <c r="G19" i="6"/>
  <c r="G20" i="6"/>
  <c r="G21" i="6"/>
  <c r="G22" i="6"/>
  <c r="G23" i="6"/>
  <c r="G24" i="6"/>
  <c r="G25" i="6"/>
  <c r="G26" i="6"/>
  <c r="G29" i="6"/>
  <c r="G30" i="6"/>
  <c r="G31" i="6"/>
  <c r="G32" i="6"/>
  <c r="G33" i="6"/>
  <c r="G36" i="6"/>
  <c r="G37" i="6"/>
  <c r="G40" i="6"/>
  <c r="G18" i="6"/>
  <c r="H42" i="12"/>
  <c r="H39" i="12"/>
  <c r="H38" i="12"/>
  <c r="H31" i="12"/>
  <c r="H32" i="12"/>
  <c r="H33" i="12"/>
  <c r="H34" i="12"/>
  <c r="H35" i="12"/>
  <c r="H30" i="12"/>
  <c r="H21" i="12"/>
  <c r="H22" i="12"/>
  <c r="H23" i="12"/>
  <c r="H24" i="12"/>
  <c r="H25" i="12"/>
  <c r="H26" i="12"/>
  <c r="H27" i="12"/>
  <c r="H20" i="12"/>
  <c r="G21" i="12"/>
  <c r="G22" i="12"/>
  <c r="G23" i="12"/>
  <c r="G24" i="12"/>
  <c r="G25" i="12"/>
  <c r="G26" i="12"/>
  <c r="G27" i="12"/>
  <c r="G30" i="12"/>
  <c r="G31" i="12"/>
  <c r="G32" i="12"/>
  <c r="G33" i="12"/>
  <c r="G34" i="12"/>
  <c r="G35" i="12"/>
  <c r="G38" i="12"/>
  <c r="G39" i="12"/>
  <c r="G42" i="12"/>
  <c r="G20" i="12"/>
  <c r="H40" i="7"/>
  <c r="H37" i="7"/>
  <c r="H36" i="7"/>
  <c r="H31" i="7"/>
  <c r="H32" i="7"/>
  <c r="H33" i="7"/>
  <c r="H30" i="7"/>
  <c r="H29" i="7"/>
  <c r="H18" i="7"/>
  <c r="H19" i="7"/>
  <c r="H20" i="7"/>
  <c r="H21" i="7"/>
  <c r="H22" i="7"/>
  <c r="H23" i="7"/>
  <c r="H24" i="7"/>
  <c r="H25" i="7"/>
  <c r="H26" i="7"/>
  <c r="H17" i="7"/>
  <c r="G30" i="7"/>
  <c r="G31" i="7"/>
  <c r="G32" i="7"/>
  <c r="G33" i="7"/>
  <c r="G36" i="7"/>
  <c r="G37" i="7"/>
  <c r="G40" i="7"/>
  <c r="G18" i="7"/>
  <c r="G19" i="7"/>
  <c r="G20" i="7"/>
  <c r="G21" i="7"/>
  <c r="G22" i="7"/>
  <c r="G23" i="7"/>
  <c r="G24" i="7"/>
  <c r="G25" i="7"/>
  <c r="G26" i="7"/>
  <c r="G17" i="7"/>
  <c r="H41" i="5"/>
  <c r="H38" i="5"/>
  <c r="H37" i="5"/>
  <c r="H32" i="5"/>
  <c r="H33" i="5"/>
  <c r="H34" i="5"/>
  <c r="H31" i="5"/>
  <c r="H19" i="5"/>
  <c r="H20" i="5"/>
  <c r="H21" i="5"/>
  <c r="H22" i="5"/>
  <c r="H23" i="5"/>
  <c r="H24" i="5"/>
  <c r="H25" i="5"/>
  <c r="H26" i="5"/>
  <c r="H27" i="5"/>
  <c r="H18" i="5"/>
  <c r="G19" i="5"/>
  <c r="G20" i="5"/>
  <c r="G21" i="5"/>
  <c r="G22" i="5"/>
  <c r="G23" i="5"/>
  <c r="G24" i="5"/>
  <c r="G25" i="5"/>
  <c r="G26" i="5"/>
  <c r="G27" i="5"/>
  <c r="G31" i="5"/>
  <c r="G32" i="5"/>
  <c r="G33" i="5"/>
  <c r="G34" i="5"/>
  <c r="G37" i="5"/>
  <c r="G38" i="5"/>
  <c r="G41" i="5"/>
  <c r="G18" i="5"/>
  <c r="H77" i="10"/>
  <c r="H74" i="10"/>
  <c r="H73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49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3" i="10"/>
  <c r="G74" i="10"/>
  <c r="G77" i="10"/>
  <c r="G31" i="10"/>
  <c r="H42" i="24"/>
  <c r="H40" i="24"/>
  <c r="H39" i="24"/>
  <c r="H41" i="24"/>
  <c r="H38" i="24"/>
  <c r="H37" i="24"/>
  <c r="H32" i="24"/>
  <c r="H33" i="24"/>
  <c r="H34" i="24"/>
  <c r="H31" i="24"/>
  <c r="H19" i="24"/>
  <c r="H20" i="24"/>
  <c r="H21" i="24"/>
  <c r="H22" i="24"/>
  <c r="H23" i="24"/>
  <c r="H24" i="24"/>
  <c r="H25" i="24"/>
  <c r="H26" i="24"/>
  <c r="H27" i="24"/>
  <c r="H18" i="24"/>
  <c r="G18" i="24"/>
  <c r="H40" i="4" l="1"/>
  <c r="H37" i="4"/>
  <c r="H36" i="4"/>
  <c r="H31" i="4"/>
  <c r="H32" i="4"/>
  <c r="H33" i="4"/>
  <c r="G31" i="4"/>
  <c r="G32" i="4"/>
  <c r="G33" i="4"/>
  <c r="G36" i="4"/>
  <c r="G37" i="4"/>
  <c r="G40" i="4"/>
  <c r="G19" i="24"/>
  <c r="G20" i="24"/>
  <c r="G21" i="24"/>
  <c r="G22" i="24"/>
  <c r="G23" i="24"/>
  <c r="G24" i="24"/>
  <c r="G25" i="24"/>
  <c r="G26" i="24"/>
  <c r="G27" i="24"/>
  <c r="G31" i="24"/>
  <c r="G32" i="24"/>
  <c r="G33" i="24"/>
  <c r="G34" i="24"/>
  <c r="G37" i="24"/>
  <c r="G38" i="24"/>
  <c r="G41" i="24"/>
  <c r="H18" i="4"/>
  <c r="H19" i="4"/>
  <c r="H20" i="4"/>
  <c r="H21" i="4"/>
  <c r="H22" i="4"/>
  <c r="H23" i="4"/>
  <c r="H24" i="4"/>
  <c r="H25" i="4"/>
  <c r="H26" i="4"/>
  <c r="H30" i="4"/>
  <c r="H17" i="4"/>
  <c r="G18" i="4"/>
  <c r="G19" i="4"/>
  <c r="G20" i="4"/>
  <c r="G21" i="4"/>
  <c r="G22" i="4"/>
  <c r="G23" i="4"/>
  <c r="G24" i="4"/>
  <c r="G25" i="4"/>
  <c r="G26" i="4"/>
  <c r="G30" i="4"/>
  <c r="G17" i="4"/>
  <c r="H45" i="3"/>
  <c r="H42" i="3"/>
  <c r="H41" i="3"/>
  <c r="H33" i="3"/>
  <c r="H34" i="3"/>
  <c r="H35" i="3"/>
  <c r="H36" i="3"/>
  <c r="H37" i="3"/>
  <c r="H38" i="3"/>
  <c r="H32" i="3"/>
  <c r="H22" i="3"/>
  <c r="H23" i="3"/>
  <c r="H24" i="3"/>
  <c r="H25" i="3"/>
  <c r="H26" i="3"/>
  <c r="H27" i="3"/>
  <c r="H28" i="3"/>
  <c r="H29" i="3"/>
  <c r="H21" i="3"/>
  <c r="G22" i="3"/>
  <c r="G23" i="3"/>
  <c r="G24" i="3"/>
  <c r="G25" i="3"/>
  <c r="G26" i="3"/>
  <c r="G27" i="3"/>
  <c r="G28" i="3"/>
  <c r="G29" i="3"/>
  <c r="G32" i="3"/>
  <c r="G33" i="3"/>
  <c r="G34" i="3"/>
  <c r="G35" i="3"/>
  <c r="G36" i="3"/>
  <c r="G37" i="3"/>
  <c r="G38" i="3"/>
  <c r="G41" i="3"/>
  <c r="G42" i="3"/>
  <c r="G45" i="3"/>
  <c r="G21" i="3"/>
  <c r="I65" i="10"/>
  <c r="I64" i="10"/>
  <c r="I63" i="10"/>
  <c r="I62" i="10"/>
  <c r="I61" i="10"/>
  <c r="I60" i="10"/>
  <c r="I59" i="10"/>
  <c r="I58" i="10"/>
  <c r="J64" i="10"/>
  <c r="K64" i="10" s="1"/>
  <c r="J62" i="10"/>
  <c r="K62" i="10" s="1"/>
  <c r="J60" i="10"/>
  <c r="K60" i="10" s="1"/>
  <c r="J59" i="10"/>
  <c r="K59" i="10" s="1"/>
  <c r="J65" i="10" l="1"/>
  <c r="K65" i="10" s="1"/>
  <c r="J61" i="10"/>
  <c r="K61" i="10" s="1"/>
  <c r="J63" i="10"/>
  <c r="K63" i="10" s="1"/>
  <c r="J58" i="10"/>
  <c r="K58" i="10" s="1"/>
  <c r="I70" i="10" l="1"/>
  <c r="I69" i="10"/>
  <c r="I68" i="10"/>
  <c r="I67" i="10"/>
  <c r="I66" i="10"/>
  <c r="J70" i="10" l="1"/>
  <c r="K70" i="10" s="1"/>
  <c r="J68" i="10"/>
  <c r="K68" i="10" s="1"/>
  <c r="J66" i="10"/>
  <c r="K66" i="10" s="1"/>
  <c r="J67" i="10"/>
  <c r="K67" i="10" s="1"/>
  <c r="J69" i="10"/>
  <c r="K69" i="10" s="1"/>
  <c r="H39" i="3"/>
  <c r="P24" i="18" l="1"/>
  <c r="L67" i="27" l="1"/>
  <c r="I54" i="27"/>
  <c r="L51" i="27"/>
  <c r="I49" i="27"/>
  <c r="I47" i="27"/>
  <c r="I43" i="27"/>
  <c r="I41" i="27"/>
  <c r="I39" i="27"/>
  <c r="I33" i="27"/>
  <c r="L31" i="27"/>
  <c r="I53" i="27"/>
  <c r="I30" i="27"/>
  <c r="J30" i="27" l="1"/>
  <c r="K30" i="27" s="1"/>
  <c r="J47" i="27"/>
  <c r="I24" i="27"/>
  <c r="I29" i="27"/>
  <c r="I34" i="27"/>
  <c r="I50" i="27"/>
  <c r="J50" i="27" s="1"/>
  <c r="K50" i="27" s="1"/>
  <c r="I26" i="27"/>
  <c r="I40" i="27"/>
  <c r="I42" i="27"/>
  <c r="I44" i="27"/>
  <c r="I48" i="27"/>
  <c r="I23" i="27"/>
  <c r="H51" i="27" l="1"/>
  <c r="J54" i="27" s="1"/>
  <c r="J48" i="27"/>
  <c r="K48" i="27" s="1"/>
  <c r="H67" i="27"/>
  <c r="H31" i="27"/>
  <c r="J34" i="27" s="1"/>
  <c r="K47" i="27"/>
  <c r="J49" i="27"/>
  <c r="K49" i="27" s="1"/>
  <c r="L54" i="27" l="1"/>
  <c r="K54" i="27" s="1"/>
  <c r="J29" i="27"/>
  <c r="J31" i="27" s="1"/>
  <c r="L35" i="27"/>
  <c r="J51" i="27"/>
  <c r="K51" i="27"/>
  <c r="I61" i="13"/>
  <c r="K29" i="27" l="1"/>
  <c r="K31" i="27" s="1"/>
  <c r="K34" i="27"/>
  <c r="I61" i="14" l="1"/>
  <c r="I70" i="27" l="1"/>
  <c r="J70" i="27" s="1"/>
  <c r="I66" i="27"/>
  <c r="J66" i="27" s="1"/>
  <c r="K66" i="27" s="1"/>
  <c r="I59" i="27"/>
  <c r="I69" i="27"/>
  <c r="I65" i="27"/>
  <c r="J65" i="27" s="1"/>
  <c r="I62" i="27"/>
  <c r="I60" i="27"/>
  <c r="I63" i="27"/>
  <c r="I61" i="15"/>
  <c r="L70" i="27" l="1"/>
  <c r="K70" i="27" s="1"/>
  <c r="K65" i="27"/>
  <c r="K67" i="27" s="1"/>
  <c r="J67" i="27"/>
  <c r="L67" i="25"/>
  <c r="L51" i="25"/>
  <c r="I47" i="25"/>
  <c r="L31" i="25"/>
  <c r="L35" i="24"/>
  <c r="I61" i="17" l="1"/>
  <c r="I70" i="25"/>
  <c r="I61" i="25"/>
  <c r="I65" i="25"/>
  <c r="I63" i="25"/>
  <c r="I59" i="25"/>
  <c r="I62" i="25"/>
  <c r="I60" i="25"/>
  <c r="I69" i="25"/>
  <c r="I66" i="25"/>
  <c r="H67" i="25"/>
  <c r="J47" i="25"/>
  <c r="J66" i="25" l="1"/>
  <c r="K66" i="25" s="1"/>
  <c r="H51" i="25"/>
  <c r="J70" i="25"/>
  <c r="L70" i="25" s="1"/>
  <c r="K70" i="25" s="1"/>
  <c r="H35" i="24"/>
  <c r="I23" i="8"/>
  <c r="J65" i="25"/>
  <c r="K47" i="25"/>
  <c r="J67" i="25" l="1"/>
  <c r="I26" i="11"/>
  <c r="I23" i="9"/>
  <c r="K65" i="25"/>
  <c r="K67" i="25" s="1"/>
  <c r="H31" i="25"/>
  <c r="I25" i="16" l="1"/>
  <c r="I70" i="18"/>
  <c r="I69" i="18"/>
  <c r="L67" i="18"/>
  <c r="I66" i="18"/>
  <c r="I65" i="18"/>
  <c r="I63" i="18"/>
  <c r="I62" i="18"/>
  <c r="I60" i="18"/>
  <c r="I59" i="18"/>
  <c r="I54" i="18"/>
  <c r="I53" i="18"/>
  <c r="L51" i="18"/>
  <c r="I50" i="18"/>
  <c r="I49" i="18"/>
  <c r="I48" i="18"/>
  <c r="I47" i="18"/>
  <c r="I44" i="18"/>
  <c r="I43" i="18"/>
  <c r="I42" i="18"/>
  <c r="I41" i="18"/>
  <c r="I40" i="18"/>
  <c r="I39" i="18"/>
  <c r="I34" i="18"/>
  <c r="I33" i="18"/>
  <c r="L31" i="18"/>
  <c r="I30" i="18"/>
  <c r="I29" i="18"/>
  <c r="I26" i="18"/>
  <c r="I24" i="18"/>
  <c r="I23" i="18"/>
  <c r="I70" i="17"/>
  <c r="I69" i="17"/>
  <c r="L67" i="17"/>
  <c r="I66" i="17"/>
  <c r="I65" i="17"/>
  <c r="I63" i="17"/>
  <c r="I62" i="17"/>
  <c r="I60" i="17"/>
  <c r="I59" i="17"/>
  <c r="L51" i="17"/>
  <c r="I47" i="17"/>
  <c r="L31" i="17"/>
  <c r="I70" i="16"/>
  <c r="I69" i="16"/>
  <c r="L67" i="16"/>
  <c r="I66" i="16"/>
  <c r="I65" i="16"/>
  <c r="I63" i="16"/>
  <c r="I62" i="16"/>
  <c r="I60" i="16"/>
  <c r="I59" i="16"/>
  <c r="I54" i="16"/>
  <c r="I53" i="16"/>
  <c r="L51" i="16"/>
  <c r="I50" i="16"/>
  <c r="I49" i="16"/>
  <c r="I48" i="16"/>
  <c r="I47" i="16"/>
  <c r="I44" i="16"/>
  <c r="I43" i="16"/>
  <c r="I42" i="16"/>
  <c r="I41" i="16"/>
  <c r="I40" i="16"/>
  <c r="I39" i="16"/>
  <c r="I34" i="16"/>
  <c r="I33" i="16"/>
  <c r="L31" i="16"/>
  <c r="I30" i="16"/>
  <c r="I29" i="16"/>
  <c r="I26" i="16"/>
  <c r="I24" i="16"/>
  <c r="I23" i="16"/>
  <c r="I70" i="15"/>
  <c r="I69" i="15"/>
  <c r="L67" i="15"/>
  <c r="I66" i="15"/>
  <c r="I65" i="15"/>
  <c r="I63" i="15"/>
  <c r="I62" i="15"/>
  <c r="I60" i="15"/>
  <c r="I59" i="15"/>
  <c r="L51" i="15"/>
  <c r="I47" i="15"/>
  <c r="L31" i="15"/>
  <c r="I70" i="14"/>
  <c r="I69" i="14"/>
  <c r="L67" i="14"/>
  <c r="I66" i="14"/>
  <c r="I65" i="14"/>
  <c r="I63" i="14"/>
  <c r="I62" i="14"/>
  <c r="I60" i="14"/>
  <c r="I59" i="14"/>
  <c r="L51" i="14"/>
  <c r="I47" i="14"/>
  <c r="L31" i="14"/>
  <c r="I70" i="13"/>
  <c r="I69" i="13"/>
  <c r="L67" i="13"/>
  <c r="I66" i="13"/>
  <c r="I65" i="13"/>
  <c r="I63" i="13"/>
  <c r="I62" i="13"/>
  <c r="I60" i="13"/>
  <c r="I59" i="13"/>
  <c r="L51" i="13"/>
  <c r="I47" i="13"/>
  <c r="L31" i="13"/>
  <c r="I42" i="12"/>
  <c r="I39" i="12"/>
  <c r="I38" i="12"/>
  <c r="L36" i="12"/>
  <c r="I35" i="12"/>
  <c r="I34" i="12"/>
  <c r="I33" i="12"/>
  <c r="I32" i="12"/>
  <c r="I31" i="12"/>
  <c r="I30" i="12"/>
  <c r="I27" i="12"/>
  <c r="I26" i="12"/>
  <c r="I25" i="12"/>
  <c r="I24" i="12"/>
  <c r="I23" i="12"/>
  <c r="I22" i="12"/>
  <c r="I21" i="12"/>
  <c r="I20" i="12"/>
  <c r="I46" i="11"/>
  <c r="L44" i="11"/>
  <c r="I43" i="11"/>
  <c r="I42" i="11"/>
  <c r="L40" i="11"/>
  <c r="I39" i="11"/>
  <c r="I38" i="11"/>
  <c r="I37" i="11"/>
  <c r="I36" i="11"/>
  <c r="I35" i="11"/>
  <c r="I34" i="11"/>
  <c r="I33" i="11"/>
  <c r="L31" i="11"/>
  <c r="I30" i="11"/>
  <c r="I29" i="11"/>
  <c r="I28" i="11"/>
  <c r="I27" i="11"/>
  <c r="I25" i="11"/>
  <c r="I24" i="11"/>
  <c r="I23" i="11"/>
  <c r="I22" i="11"/>
  <c r="I21" i="11"/>
  <c r="L71" i="10"/>
  <c r="I41" i="9"/>
  <c r="L39" i="9"/>
  <c r="I38" i="9"/>
  <c r="I37" i="9"/>
  <c r="L35" i="9"/>
  <c r="I34" i="9"/>
  <c r="I33" i="9"/>
  <c r="I32" i="9"/>
  <c r="I31" i="9"/>
  <c r="I30" i="9"/>
  <c r="L28" i="9"/>
  <c r="I27" i="9"/>
  <c r="I26" i="9"/>
  <c r="I25" i="9"/>
  <c r="I24" i="9"/>
  <c r="I22" i="9"/>
  <c r="I21" i="9"/>
  <c r="I20" i="9"/>
  <c r="I19" i="9"/>
  <c r="I18" i="9"/>
  <c r="I42" i="8"/>
  <c r="L40" i="8"/>
  <c r="I39" i="8"/>
  <c r="I38" i="8"/>
  <c r="L36" i="8"/>
  <c r="I35" i="8"/>
  <c r="I34" i="8"/>
  <c r="I33" i="8"/>
  <c r="I32" i="8"/>
  <c r="I31" i="8"/>
  <c r="I30" i="8"/>
  <c r="L28" i="8"/>
  <c r="I27" i="8"/>
  <c r="I26" i="8"/>
  <c r="I25" i="8"/>
  <c r="I24" i="8"/>
  <c r="I22" i="8"/>
  <c r="I21" i="8"/>
  <c r="I20" i="8"/>
  <c r="I19" i="8"/>
  <c r="I18" i="8"/>
  <c r="L38" i="7"/>
  <c r="L34" i="7"/>
  <c r="L27" i="7"/>
  <c r="L34" i="6"/>
  <c r="J66" i="14" l="1"/>
  <c r="K66" i="14" s="1"/>
  <c r="J66" i="13"/>
  <c r="K66" i="13" s="1"/>
  <c r="J34" i="11"/>
  <c r="K34" i="11" s="1"/>
  <c r="J35" i="8"/>
  <c r="K35" i="8" s="1"/>
  <c r="J32" i="12"/>
  <c r="K32" i="12" s="1"/>
  <c r="J34" i="9"/>
  <c r="K34" i="9" s="1"/>
  <c r="J50" i="16"/>
  <c r="K50" i="16" s="1"/>
  <c r="J33" i="12"/>
  <c r="K33" i="12" s="1"/>
  <c r="J66" i="15"/>
  <c r="K66" i="15" s="1"/>
  <c r="J50" i="18"/>
  <c r="K50" i="18" s="1"/>
  <c r="J31" i="12"/>
  <c r="K31" i="12" s="1"/>
  <c r="J66" i="16"/>
  <c r="K66" i="16" s="1"/>
  <c r="J30" i="18"/>
  <c r="K30" i="18" s="1"/>
  <c r="J35" i="12"/>
  <c r="K35" i="12" s="1"/>
  <c r="J34" i="8"/>
  <c r="K34" i="8" s="1"/>
  <c r="J33" i="9"/>
  <c r="K33" i="9" s="1"/>
  <c r="J33" i="8"/>
  <c r="K33" i="8" s="1"/>
  <c r="J66" i="18"/>
  <c r="K66" i="18" s="1"/>
  <c r="J31" i="8"/>
  <c r="K31" i="8" s="1"/>
  <c r="L41" i="8"/>
  <c r="L43" i="8" s="1"/>
  <c r="J36" i="11"/>
  <c r="K36" i="11" s="1"/>
  <c r="J48" i="16"/>
  <c r="K48" i="16" s="1"/>
  <c r="J66" i="17"/>
  <c r="K66" i="17" s="1"/>
  <c r="L39" i="7"/>
  <c r="L41" i="7" s="1"/>
  <c r="L40" i="9"/>
  <c r="L42" i="9" s="1"/>
  <c r="J30" i="16"/>
  <c r="K30" i="16" s="1"/>
  <c r="J48" i="18"/>
  <c r="K48" i="18" s="1"/>
  <c r="J47" i="18"/>
  <c r="J49" i="18"/>
  <c r="K49" i="18" s="1"/>
  <c r="J47" i="17"/>
  <c r="J47" i="16"/>
  <c r="J47" i="15"/>
  <c r="K47" i="15" s="1"/>
  <c r="J47" i="14"/>
  <c r="J47" i="13"/>
  <c r="J65" i="13"/>
  <c r="J34" i="12"/>
  <c r="K34" i="12" s="1"/>
  <c r="J30" i="12"/>
  <c r="J39" i="11"/>
  <c r="K39" i="11" s="1"/>
  <c r="J38" i="11"/>
  <c r="K38" i="11" s="1"/>
  <c r="J37" i="11"/>
  <c r="K37" i="11" s="1"/>
  <c r="J35" i="11"/>
  <c r="K35" i="11" s="1"/>
  <c r="L45" i="11"/>
  <c r="L47" i="11" s="1"/>
  <c r="J33" i="11"/>
  <c r="J48" i="10"/>
  <c r="J32" i="9"/>
  <c r="K32" i="9" s="1"/>
  <c r="J31" i="9"/>
  <c r="K31" i="9" s="1"/>
  <c r="J30" i="9"/>
  <c r="J32" i="8"/>
  <c r="K32" i="8" s="1"/>
  <c r="H67" i="14" l="1"/>
  <c r="J70" i="14" s="1"/>
  <c r="L70" i="14" s="1"/>
  <c r="K70" i="14" s="1"/>
  <c r="H67" i="18"/>
  <c r="J70" i="18" s="1"/>
  <c r="L70" i="18" s="1"/>
  <c r="K70" i="18" s="1"/>
  <c r="K65" i="13"/>
  <c r="J67" i="13"/>
  <c r="H67" i="16"/>
  <c r="J70" i="16" s="1"/>
  <c r="L70" i="16" s="1"/>
  <c r="K70" i="16" s="1"/>
  <c r="H51" i="16"/>
  <c r="J54" i="16" s="1"/>
  <c r="H34" i="6"/>
  <c r="H67" i="17"/>
  <c r="J70" i="17" s="1"/>
  <c r="L70" i="17" s="1"/>
  <c r="K70" i="17" s="1"/>
  <c r="J65" i="17"/>
  <c r="J67" i="17" s="1"/>
  <c r="H51" i="17"/>
  <c r="H51" i="18"/>
  <c r="J54" i="18" s="1"/>
  <c r="L54" i="18" s="1"/>
  <c r="K54" i="18" s="1"/>
  <c r="I43" i="10"/>
  <c r="J65" i="18"/>
  <c r="K47" i="18"/>
  <c r="K51" i="18" s="1"/>
  <c r="J51" i="18"/>
  <c r="K47" i="17"/>
  <c r="J49" i="16"/>
  <c r="K49" i="16" s="1"/>
  <c r="J65" i="16"/>
  <c r="K47" i="16"/>
  <c r="H31" i="15"/>
  <c r="H51" i="15"/>
  <c r="J65" i="14"/>
  <c r="J67" i="14" s="1"/>
  <c r="K47" i="14"/>
  <c r="H51" i="14"/>
  <c r="H51" i="13"/>
  <c r="K47" i="13"/>
  <c r="H36" i="12"/>
  <c r="J39" i="12" s="1"/>
  <c r="K39" i="12" s="1"/>
  <c r="J36" i="12"/>
  <c r="K30" i="12"/>
  <c r="K36" i="12" s="1"/>
  <c r="H40" i="11"/>
  <c r="J43" i="11" s="1"/>
  <c r="K43" i="11" s="1"/>
  <c r="J40" i="11"/>
  <c r="K33" i="11"/>
  <c r="K40" i="11" s="1"/>
  <c r="K48" i="10"/>
  <c r="K30" i="9"/>
  <c r="K35" i="9" s="1"/>
  <c r="J35" i="9"/>
  <c r="H35" i="9"/>
  <c r="J38" i="9" s="1"/>
  <c r="K38" i="9" s="1"/>
  <c r="J30" i="8"/>
  <c r="H36" i="8"/>
  <c r="J39" i="8" s="1"/>
  <c r="K39" i="8" s="1"/>
  <c r="H34" i="7"/>
  <c r="L35" i="5"/>
  <c r="L54" i="16" l="1"/>
  <c r="K54" i="16" s="1"/>
  <c r="H71" i="10"/>
  <c r="I20" i="5"/>
  <c r="I23" i="5"/>
  <c r="I22" i="7"/>
  <c r="I23" i="24"/>
  <c r="I22" i="4"/>
  <c r="I36" i="10"/>
  <c r="I21" i="3"/>
  <c r="I22" i="3" s="1"/>
  <c r="I23" i="3" s="1"/>
  <c r="I24" i="3" s="1"/>
  <c r="I25" i="3" s="1"/>
  <c r="I26" i="3" s="1"/>
  <c r="I27" i="3" s="1"/>
  <c r="I28" i="3" s="1"/>
  <c r="I29" i="3" s="1"/>
  <c r="I53" i="17"/>
  <c r="I40" i="17"/>
  <c r="I50" i="17"/>
  <c r="J50" i="17" s="1"/>
  <c r="K50" i="17" s="1"/>
  <c r="I43" i="17"/>
  <c r="I39" i="17"/>
  <c r="I44" i="17"/>
  <c r="I49" i="17"/>
  <c r="J49" i="17" s="1"/>
  <c r="K49" i="17" s="1"/>
  <c r="I42" i="17"/>
  <c r="I48" i="17"/>
  <c r="J48" i="17" s="1"/>
  <c r="I54" i="17"/>
  <c r="J54" i="17" s="1"/>
  <c r="I41" i="17"/>
  <c r="I25" i="14"/>
  <c r="I43" i="25"/>
  <c r="I53" i="25"/>
  <c r="I39" i="25"/>
  <c r="I40" i="25"/>
  <c r="I42" i="25"/>
  <c r="I48" i="25"/>
  <c r="J48" i="25" s="1"/>
  <c r="I49" i="25"/>
  <c r="J49" i="25" s="1"/>
  <c r="K49" i="25" s="1"/>
  <c r="I41" i="25"/>
  <c r="I54" i="25"/>
  <c r="J54" i="25" s="1"/>
  <c r="L54" i="25" s="1"/>
  <c r="I44" i="25"/>
  <c r="I50" i="25"/>
  <c r="J50" i="25" s="1"/>
  <c r="K50" i="25" s="1"/>
  <c r="I31" i="5"/>
  <c r="J31" i="5" s="1"/>
  <c r="K31" i="5" s="1"/>
  <c r="J51" i="16"/>
  <c r="K51" i="16"/>
  <c r="K65" i="17"/>
  <c r="K67" i="17" s="1"/>
  <c r="I38" i="5"/>
  <c r="K65" i="14"/>
  <c r="K67" i="14" s="1"/>
  <c r="I41" i="24"/>
  <c r="I30" i="24"/>
  <c r="J30" i="24" s="1"/>
  <c r="I25" i="24"/>
  <c r="I20" i="24"/>
  <c r="I37" i="24"/>
  <c r="I33" i="24"/>
  <c r="J33" i="24" s="1"/>
  <c r="K33" i="24" s="1"/>
  <c r="I19" i="24"/>
  <c r="I32" i="24"/>
  <c r="J32" i="24" s="1"/>
  <c r="K32" i="24" s="1"/>
  <c r="I27" i="24"/>
  <c r="I34" i="24"/>
  <c r="J34" i="24" s="1"/>
  <c r="K34" i="24" s="1"/>
  <c r="I22" i="24"/>
  <c r="I18" i="24"/>
  <c r="I24" i="24"/>
  <c r="I26" i="24"/>
  <c r="I31" i="24"/>
  <c r="J31" i="24" s="1"/>
  <c r="K31" i="24" s="1"/>
  <c r="I21" i="24"/>
  <c r="I38" i="24"/>
  <c r="J38" i="24" s="1"/>
  <c r="K38" i="24" s="1"/>
  <c r="I56" i="10"/>
  <c r="J56" i="10" s="1"/>
  <c r="K56" i="10" s="1"/>
  <c r="I53" i="10"/>
  <c r="J53" i="10" s="1"/>
  <c r="K53" i="10" s="1"/>
  <c r="I50" i="10"/>
  <c r="J50" i="10" s="1"/>
  <c r="K50" i="10" s="1"/>
  <c r="I40" i="10"/>
  <c r="I74" i="10"/>
  <c r="I57" i="10"/>
  <c r="J57" i="10" s="1"/>
  <c r="K57" i="10" s="1"/>
  <c r="I51" i="10"/>
  <c r="J51" i="10" s="1"/>
  <c r="K51" i="10" s="1"/>
  <c r="I41" i="10"/>
  <c r="I35" i="10"/>
  <c r="I31" i="10"/>
  <c r="I77" i="10"/>
  <c r="I55" i="10"/>
  <c r="J55" i="10" s="1"/>
  <c r="K55" i="10" s="1"/>
  <c r="I52" i="10"/>
  <c r="J52" i="10" s="1"/>
  <c r="K52" i="10" s="1"/>
  <c r="I49" i="10"/>
  <c r="J49" i="10" s="1"/>
  <c r="I44" i="10"/>
  <c r="I39" i="10"/>
  <c r="I37" i="10"/>
  <c r="I34" i="10"/>
  <c r="I32" i="10"/>
  <c r="I42" i="10"/>
  <c r="I73" i="10"/>
  <c r="I54" i="10"/>
  <c r="J54" i="10" s="1"/>
  <c r="K54" i="10" s="1"/>
  <c r="I45" i="10"/>
  <c r="I38" i="10"/>
  <c r="I33" i="10"/>
  <c r="I24" i="5"/>
  <c r="I27" i="5"/>
  <c r="I18" i="5"/>
  <c r="I26" i="5"/>
  <c r="I32" i="5"/>
  <c r="J32" i="5" s="1"/>
  <c r="K32" i="5" s="1"/>
  <c r="I41" i="5"/>
  <c r="I21" i="5"/>
  <c r="I34" i="5"/>
  <c r="J34" i="5" s="1"/>
  <c r="K34" i="5" s="1"/>
  <c r="I36" i="6"/>
  <c r="I32" i="6"/>
  <c r="J32" i="6" s="1"/>
  <c r="K32" i="6" s="1"/>
  <c r="I26" i="6"/>
  <c r="I21" i="6"/>
  <c r="I29" i="6"/>
  <c r="J29" i="6" s="1"/>
  <c r="I25" i="6"/>
  <c r="I23" i="6"/>
  <c r="I19" i="6"/>
  <c r="I40" i="6"/>
  <c r="I33" i="6"/>
  <c r="J33" i="6" s="1"/>
  <c r="K33" i="6" s="1"/>
  <c r="I31" i="6"/>
  <c r="J31" i="6" s="1"/>
  <c r="K31" i="6" s="1"/>
  <c r="I22" i="6"/>
  <c r="I20" i="6"/>
  <c r="I18" i="6"/>
  <c r="I37" i="6"/>
  <c r="J37" i="6" s="1"/>
  <c r="K37" i="6" s="1"/>
  <c r="I30" i="6"/>
  <c r="J30" i="6" s="1"/>
  <c r="K30" i="6" s="1"/>
  <c r="I24" i="6"/>
  <c r="I26" i="7"/>
  <c r="I37" i="7"/>
  <c r="J37" i="7" s="1"/>
  <c r="K37" i="7" s="1"/>
  <c r="I29" i="7"/>
  <c r="J29" i="7" s="1"/>
  <c r="K29" i="7" s="1"/>
  <c r="I25" i="7"/>
  <c r="I23" i="7"/>
  <c r="I20" i="7"/>
  <c r="I18" i="7"/>
  <c r="I36" i="7"/>
  <c r="I32" i="7"/>
  <c r="J32" i="7" s="1"/>
  <c r="K32" i="7" s="1"/>
  <c r="I40" i="7"/>
  <c r="I31" i="7"/>
  <c r="J31" i="7" s="1"/>
  <c r="K31" i="7" s="1"/>
  <c r="I24" i="7"/>
  <c r="I21" i="7"/>
  <c r="I19" i="7"/>
  <c r="I17" i="7"/>
  <c r="I33" i="7"/>
  <c r="J33" i="7" s="1"/>
  <c r="K33" i="7" s="1"/>
  <c r="I30" i="7"/>
  <c r="J30" i="7" s="1"/>
  <c r="K30" i="7" s="1"/>
  <c r="I22" i="5"/>
  <c r="I25" i="5"/>
  <c r="I33" i="5"/>
  <c r="J33" i="5" s="1"/>
  <c r="K33" i="5" s="1"/>
  <c r="I37" i="5"/>
  <c r="I19" i="5"/>
  <c r="I30" i="5"/>
  <c r="K65" i="18"/>
  <c r="K67" i="18" s="1"/>
  <c r="J67" i="18"/>
  <c r="H31" i="18"/>
  <c r="J34" i="18" s="1"/>
  <c r="J29" i="18"/>
  <c r="H31" i="17"/>
  <c r="H31" i="16"/>
  <c r="J34" i="16" s="1"/>
  <c r="J29" i="16"/>
  <c r="J67" i="16"/>
  <c r="K65" i="16"/>
  <c r="K67" i="16" s="1"/>
  <c r="H67" i="15"/>
  <c r="J70" i="15" s="1"/>
  <c r="L70" i="15" s="1"/>
  <c r="K70" i="15" s="1"/>
  <c r="J65" i="15"/>
  <c r="H31" i="14"/>
  <c r="H67" i="13"/>
  <c r="J70" i="13" s="1"/>
  <c r="H31" i="13"/>
  <c r="J36" i="8"/>
  <c r="K30" i="8"/>
  <c r="K36" i="8" s="1"/>
  <c r="H30" i="5"/>
  <c r="L54" i="17" l="1"/>
  <c r="K54" i="17" s="1"/>
  <c r="J74" i="10"/>
  <c r="L74" i="10" s="1"/>
  <c r="K74" i="10" s="1"/>
  <c r="K54" i="25"/>
  <c r="I29" i="15"/>
  <c r="J29" i="15" s="1"/>
  <c r="K29" i="15" s="1"/>
  <c r="I25" i="15"/>
  <c r="I25" i="25"/>
  <c r="I25" i="17"/>
  <c r="I25" i="13"/>
  <c r="I34" i="13"/>
  <c r="J34" i="13" s="1"/>
  <c r="L34" i="13" s="1"/>
  <c r="L35" i="13" s="1"/>
  <c r="I23" i="13"/>
  <c r="I34" i="15"/>
  <c r="J34" i="15" s="1"/>
  <c r="L34" i="15" s="1"/>
  <c r="L35" i="15" s="1"/>
  <c r="I30" i="15"/>
  <c r="J30" i="15" s="1"/>
  <c r="K30" i="15" s="1"/>
  <c r="I33" i="15"/>
  <c r="I24" i="15"/>
  <c r="I26" i="15"/>
  <c r="I23" i="15"/>
  <c r="I30" i="17"/>
  <c r="J30" i="17" s="1"/>
  <c r="K30" i="17" s="1"/>
  <c r="K48" i="17"/>
  <c r="K51" i="17" s="1"/>
  <c r="J51" i="17"/>
  <c r="I33" i="13"/>
  <c r="I29" i="13"/>
  <c r="J29" i="13" s="1"/>
  <c r="K29" i="13" s="1"/>
  <c r="I30" i="13"/>
  <c r="J30" i="13" s="1"/>
  <c r="K30" i="13" s="1"/>
  <c r="I24" i="13"/>
  <c r="I26" i="13"/>
  <c r="I42" i="15"/>
  <c r="I48" i="15"/>
  <c r="J48" i="15" s="1"/>
  <c r="I54" i="15"/>
  <c r="J54" i="15" s="1"/>
  <c r="I41" i="15"/>
  <c r="I53" i="15"/>
  <c r="I40" i="15"/>
  <c r="I50" i="15"/>
  <c r="J50" i="15" s="1"/>
  <c r="K50" i="15" s="1"/>
  <c r="I44" i="15"/>
  <c r="I43" i="15"/>
  <c r="I39" i="15"/>
  <c r="I49" i="15"/>
  <c r="J49" i="15" s="1"/>
  <c r="K49" i="15" s="1"/>
  <c r="I54" i="14"/>
  <c r="J54" i="14" s="1"/>
  <c r="I41" i="14"/>
  <c r="I53" i="14"/>
  <c r="I40" i="14"/>
  <c r="I50" i="14"/>
  <c r="J50" i="14" s="1"/>
  <c r="K50" i="14" s="1"/>
  <c r="I44" i="14"/>
  <c r="I43" i="14"/>
  <c r="I39" i="14"/>
  <c r="I49" i="14"/>
  <c r="J49" i="14" s="1"/>
  <c r="K49" i="14" s="1"/>
  <c r="I42" i="14"/>
  <c r="I48" i="14"/>
  <c r="J48" i="14" s="1"/>
  <c r="I24" i="14"/>
  <c r="I30" i="14"/>
  <c r="J30" i="14" s="1"/>
  <c r="K30" i="14" s="1"/>
  <c r="I23" i="14"/>
  <c r="I29" i="14"/>
  <c r="J29" i="14" s="1"/>
  <c r="K29" i="14" s="1"/>
  <c r="I34" i="14"/>
  <c r="J34" i="14" s="1"/>
  <c r="L34" i="14" s="1"/>
  <c r="L35" i="14" s="1"/>
  <c r="I26" i="14"/>
  <c r="I33" i="14"/>
  <c r="K48" i="25"/>
  <c r="K51" i="25" s="1"/>
  <c r="J51" i="25"/>
  <c r="I29" i="17"/>
  <c r="J29" i="17" s="1"/>
  <c r="K29" i="17" s="1"/>
  <c r="I34" i="17"/>
  <c r="J34" i="17" s="1"/>
  <c r="L34" i="17" s="1"/>
  <c r="L35" i="17" s="1"/>
  <c r="I50" i="13"/>
  <c r="J50" i="13" s="1"/>
  <c r="K50" i="13" s="1"/>
  <c r="I48" i="13"/>
  <c r="J48" i="13" s="1"/>
  <c r="I41" i="13"/>
  <c r="I54" i="13"/>
  <c r="J54" i="13" s="1"/>
  <c r="I42" i="13"/>
  <c r="I40" i="13"/>
  <c r="I43" i="13"/>
  <c r="I39" i="13"/>
  <c r="I53" i="13"/>
  <c r="I49" i="13"/>
  <c r="J49" i="13" s="1"/>
  <c r="K49" i="13" s="1"/>
  <c r="I44" i="13"/>
  <c r="I26" i="17"/>
  <c r="I33" i="17"/>
  <c r="I23" i="25"/>
  <c r="I24" i="25"/>
  <c r="I29" i="25"/>
  <c r="J29" i="25" s="1"/>
  <c r="K29" i="25" s="1"/>
  <c r="I26" i="25"/>
  <c r="I33" i="25"/>
  <c r="I23" i="17"/>
  <c r="I24" i="17"/>
  <c r="I34" i="25"/>
  <c r="J34" i="25" s="1"/>
  <c r="L34" i="25" s="1"/>
  <c r="L35" i="25" s="1"/>
  <c r="I30" i="25"/>
  <c r="J30" i="25" s="1"/>
  <c r="K30" i="25" s="1"/>
  <c r="J35" i="24"/>
  <c r="K30" i="24"/>
  <c r="K35" i="24" s="1"/>
  <c r="K49" i="10"/>
  <c r="K71" i="10" s="1"/>
  <c r="J71" i="10"/>
  <c r="K34" i="7"/>
  <c r="J34" i="7"/>
  <c r="J34" i="6"/>
  <c r="K29" i="6"/>
  <c r="K34" i="6" s="1"/>
  <c r="J31" i="18"/>
  <c r="K29" i="18"/>
  <c r="K31" i="18" s="1"/>
  <c r="L34" i="18"/>
  <c r="L35" i="18" s="1"/>
  <c r="J31" i="16"/>
  <c r="K29" i="16"/>
  <c r="K31" i="16" s="1"/>
  <c r="L34" i="16"/>
  <c r="L35" i="16" s="1"/>
  <c r="J67" i="15"/>
  <c r="K65" i="15"/>
  <c r="K67" i="15" s="1"/>
  <c r="K67" i="13"/>
  <c r="L70" i="13"/>
  <c r="K70" i="13" s="1"/>
  <c r="H35" i="5"/>
  <c r="J38" i="5" s="1"/>
  <c r="J30" i="5"/>
  <c r="L54" i="15" l="1"/>
  <c r="K54" i="15" s="1"/>
  <c r="L54" i="14"/>
  <c r="K54" i="14" s="1"/>
  <c r="L54" i="13"/>
  <c r="K54" i="13" s="1"/>
  <c r="K31" i="13"/>
  <c r="J31" i="13"/>
  <c r="K34" i="15"/>
  <c r="J31" i="15"/>
  <c r="K31" i="15"/>
  <c r="K31" i="14"/>
  <c r="J31" i="17"/>
  <c r="K31" i="17"/>
  <c r="J31" i="14"/>
  <c r="K48" i="15"/>
  <c r="K51" i="15" s="1"/>
  <c r="J51" i="15"/>
  <c r="K48" i="14"/>
  <c r="K51" i="14" s="1"/>
  <c r="J51" i="14"/>
  <c r="K48" i="13"/>
  <c r="K51" i="13" s="1"/>
  <c r="J51" i="13"/>
  <c r="K31" i="25"/>
  <c r="J31" i="25"/>
  <c r="K34" i="25"/>
  <c r="K34" i="18"/>
  <c r="K34" i="17"/>
  <c r="K34" i="16"/>
  <c r="K34" i="14"/>
  <c r="K34" i="13"/>
  <c r="K38" i="5"/>
  <c r="J35" i="5"/>
  <c r="K30" i="5"/>
  <c r="K35" i="5" s="1"/>
  <c r="I40" i="4" l="1"/>
  <c r="I37" i="4"/>
  <c r="I36" i="4"/>
  <c r="L34" i="4"/>
  <c r="I33" i="4"/>
  <c r="I32" i="4"/>
  <c r="I31" i="4"/>
  <c r="I30" i="4"/>
  <c r="I26" i="4"/>
  <c r="I25" i="4"/>
  <c r="I24" i="4"/>
  <c r="I23" i="4"/>
  <c r="I21" i="4"/>
  <c r="I20" i="4"/>
  <c r="I19" i="4"/>
  <c r="I18" i="4"/>
  <c r="I17" i="4"/>
  <c r="I45" i="3"/>
  <c r="I42" i="3"/>
  <c r="I41" i="3"/>
  <c r="L39" i="3"/>
  <c r="I38" i="3"/>
  <c r="I37" i="3"/>
  <c r="I36" i="3"/>
  <c r="I35" i="3"/>
  <c r="I34" i="3"/>
  <c r="I33" i="3"/>
  <c r="I32" i="3"/>
  <c r="J33" i="4" l="1"/>
  <c r="K33" i="4" s="1"/>
  <c r="J30" i="4"/>
  <c r="K30" i="4" s="1"/>
  <c r="J33" i="3"/>
  <c r="K33" i="3" s="1"/>
  <c r="J32" i="4"/>
  <c r="K32" i="4" s="1"/>
  <c r="J31" i="4"/>
  <c r="K31" i="4" s="1"/>
  <c r="J37" i="3"/>
  <c r="K37" i="3" s="1"/>
  <c r="J34" i="3"/>
  <c r="K34" i="3" s="1"/>
  <c r="J38" i="3"/>
  <c r="K38" i="3" s="1"/>
  <c r="J36" i="3"/>
  <c r="K36" i="3" s="1"/>
  <c r="J29" i="4"/>
  <c r="J35" i="3"/>
  <c r="K35" i="3" s="1"/>
  <c r="H34" i="4" l="1"/>
  <c r="J37" i="4" s="1"/>
  <c r="K37" i="4" s="1"/>
  <c r="J22" i="24"/>
  <c r="K22" i="24" s="1"/>
  <c r="J40" i="14"/>
  <c r="K40" i="14" s="1"/>
  <c r="J25" i="16"/>
  <c r="K25" i="16" s="1"/>
  <c r="J26" i="9"/>
  <c r="K26" i="9" s="1"/>
  <c r="J44" i="25"/>
  <c r="L44" i="25" s="1"/>
  <c r="J20" i="6"/>
  <c r="K20" i="6" s="1"/>
  <c r="J22" i="11"/>
  <c r="K22" i="11" s="1"/>
  <c r="J21" i="7"/>
  <c r="K21" i="7" s="1"/>
  <c r="J18" i="7"/>
  <c r="K18" i="7" s="1"/>
  <c r="J20" i="24"/>
  <c r="K20" i="24" s="1"/>
  <c r="J26" i="14"/>
  <c r="J24" i="13"/>
  <c r="K24" i="13" s="1"/>
  <c r="J20" i="7"/>
  <c r="K20" i="7" s="1"/>
  <c r="J23" i="24"/>
  <c r="K23" i="24" s="1"/>
  <c r="J23" i="11"/>
  <c r="K23" i="11" s="1"/>
  <c r="J34" i="4"/>
  <c r="K29" i="4"/>
  <c r="K34" i="4" s="1"/>
  <c r="J42" i="3"/>
  <c r="J32" i="3"/>
  <c r="J39" i="3" s="1"/>
  <c r="J26" i="12" l="1"/>
  <c r="K26" i="12" s="1"/>
  <c r="J61" i="14"/>
  <c r="K61" i="14" s="1"/>
  <c r="J21" i="12"/>
  <c r="K21" i="12" s="1"/>
  <c r="J22" i="3"/>
  <c r="K22" i="3" s="1"/>
  <c r="J22" i="12"/>
  <c r="K22" i="12" s="1"/>
  <c r="J23" i="3"/>
  <c r="K23" i="3" s="1"/>
  <c r="J41" i="10"/>
  <c r="K41" i="10" s="1"/>
  <c r="J24" i="3"/>
  <c r="K24" i="3" s="1"/>
  <c r="J29" i="3"/>
  <c r="K29" i="3" s="1"/>
  <c r="J19" i="24"/>
  <c r="K19" i="24" s="1"/>
  <c r="J24" i="12"/>
  <c r="K24" i="12" s="1"/>
  <c r="J25" i="3"/>
  <c r="K25" i="3" s="1"/>
  <c r="J27" i="12"/>
  <c r="K27" i="12" s="1"/>
  <c r="J28" i="3"/>
  <c r="K28" i="3" s="1"/>
  <c r="J25" i="12"/>
  <c r="L28" i="12" s="1"/>
  <c r="J20" i="12"/>
  <c r="K20" i="12" s="1"/>
  <c r="J21" i="3"/>
  <c r="K21" i="3" s="1"/>
  <c r="J43" i="14"/>
  <c r="K43" i="14" s="1"/>
  <c r="J43" i="16"/>
  <c r="K43" i="16" s="1"/>
  <c r="J25" i="15"/>
  <c r="K25" i="15" s="1"/>
  <c r="J25" i="14"/>
  <c r="K25" i="14" s="1"/>
  <c r="J61" i="13"/>
  <c r="K61" i="13" s="1"/>
  <c r="J35" i="10"/>
  <c r="K35" i="10" s="1"/>
  <c r="J24" i="5"/>
  <c r="K24" i="5" s="1"/>
  <c r="J20" i="4"/>
  <c r="K20" i="4" s="1"/>
  <c r="J24" i="8"/>
  <c r="K24" i="8" s="1"/>
  <c r="J21" i="4"/>
  <c r="K21" i="4" s="1"/>
  <c r="J62" i="17"/>
  <c r="L62" i="17" s="1"/>
  <c r="L63" i="17" s="1"/>
  <c r="J26" i="25"/>
  <c r="L26" i="25" s="1"/>
  <c r="L27" i="25" s="1"/>
  <c r="L36" i="25" s="1"/>
  <c r="J26" i="13"/>
  <c r="L26" i="13" s="1"/>
  <c r="L27" i="13" s="1"/>
  <c r="L36" i="13" s="1"/>
  <c r="J43" i="10"/>
  <c r="K43" i="10" s="1"/>
  <c r="J44" i="13"/>
  <c r="J24" i="9"/>
  <c r="K24" i="9" s="1"/>
  <c r="J23" i="13"/>
  <c r="J44" i="18"/>
  <c r="L44" i="18" s="1"/>
  <c r="L45" i="18" s="1"/>
  <c r="J40" i="27"/>
  <c r="K40" i="27" s="1"/>
  <c r="J18" i="5"/>
  <c r="J59" i="13"/>
  <c r="J43" i="27"/>
  <c r="K43" i="27" s="1"/>
  <c r="J18" i="9"/>
  <c r="J18" i="6"/>
  <c r="J17" i="4"/>
  <c r="K17" i="4" s="1"/>
  <c r="J62" i="27"/>
  <c r="J23" i="12"/>
  <c r="K23" i="12" s="1"/>
  <c r="J39" i="27"/>
  <c r="J41" i="25"/>
  <c r="K41" i="25" s="1"/>
  <c r="J23" i="27"/>
  <c r="J41" i="27"/>
  <c r="K41" i="27" s="1"/>
  <c r="J42" i="25"/>
  <c r="K42" i="25" s="1"/>
  <c r="J42" i="27"/>
  <c r="K42" i="27" s="1"/>
  <c r="J60" i="27"/>
  <c r="K60" i="27" s="1"/>
  <c r="J24" i="27"/>
  <c r="K24" i="27" s="1"/>
  <c r="J26" i="8"/>
  <c r="K26" i="8" s="1"/>
  <c r="J19" i="5"/>
  <c r="K19" i="5" s="1"/>
  <c r="J42" i="14"/>
  <c r="K42" i="14" s="1"/>
  <c r="J24" i="4"/>
  <c r="K24" i="4" s="1"/>
  <c r="J26" i="7"/>
  <c r="K26" i="7" s="1"/>
  <c r="J26" i="4"/>
  <c r="L27" i="4" s="1"/>
  <c r="J18" i="4"/>
  <c r="K18" i="4" s="1"/>
  <c r="J21" i="9"/>
  <c r="K21" i="9" s="1"/>
  <c r="J23" i="18"/>
  <c r="J19" i="9"/>
  <c r="K19" i="9" s="1"/>
  <c r="J25" i="6"/>
  <c r="K25" i="6" s="1"/>
  <c r="J26" i="5"/>
  <c r="K26" i="5" s="1"/>
  <c r="J25" i="4"/>
  <c r="K25" i="4" s="1"/>
  <c r="J21" i="11"/>
  <c r="J43" i="25"/>
  <c r="K43" i="25" s="1"/>
  <c r="J26" i="24"/>
  <c r="K26" i="24" s="1"/>
  <c r="J39" i="13"/>
  <c r="J22" i="4"/>
  <c r="K22" i="4" s="1"/>
  <c r="J43" i="18"/>
  <c r="K43" i="18" s="1"/>
  <c r="J26" i="18"/>
  <c r="L26" i="18" s="1"/>
  <c r="L27" i="18" s="1"/>
  <c r="L36" i="18" s="1"/>
  <c r="J26" i="17"/>
  <c r="L26" i="17" s="1"/>
  <c r="L27" i="17" s="1"/>
  <c r="L36" i="17" s="1"/>
  <c r="J62" i="25"/>
  <c r="L62" i="25" s="1"/>
  <c r="L63" i="25" s="1"/>
  <c r="J18" i="8"/>
  <c r="J61" i="15"/>
  <c r="K61" i="15" s="1"/>
  <c r="J43" i="15"/>
  <c r="K43" i="15" s="1"/>
  <c r="J25" i="8"/>
  <c r="K25" i="8" s="1"/>
  <c r="J20" i="8"/>
  <c r="K20" i="8" s="1"/>
  <c r="J40" i="18"/>
  <c r="K40" i="18" s="1"/>
  <c r="J42" i="15"/>
  <c r="K42" i="15" s="1"/>
  <c r="J59" i="18"/>
  <c r="K59" i="18" s="1"/>
  <c r="J20" i="5"/>
  <c r="K20" i="5" s="1"/>
  <c r="J44" i="17"/>
  <c r="L44" i="17" s="1"/>
  <c r="J62" i="18"/>
  <c r="J43" i="13"/>
  <c r="K43" i="13" s="1"/>
  <c r="J60" i="14"/>
  <c r="K60" i="14" s="1"/>
  <c r="J22" i="9"/>
  <c r="K22" i="9" s="1"/>
  <c r="J60" i="25"/>
  <c r="K60" i="25" s="1"/>
  <c r="J61" i="17"/>
  <c r="K61" i="17" s="1"/>
  <c r="J43" i="17"/>
  <c r="K43" i="17" s="1"/>
  <c r="J24" i="18"/>
  <c r="K24" i="18" s="1"/>
  <c r="J21" i="8"/>
  <c r="K21" i="8" s="1"/>
  <c r="J29" i="11"/>
  <c r="K29" i="11" s="1"/>
  <c r="J38" i="10"/>
  <c r="K38" i="10" s="1"/>
  <c r="J60" i="18"/>
  <c r="K60" i="18" s="1"/>
  <c r="J24" i="25"/>
  <c r="K24" i="25" s="1"/>
  <c r="J40" i="17"/>
  <c r="K40" i="17" s="1"/>
  <c r="J40" i="25"/>
  <c r="K40" i="25" s="1"/>
  <c r="J37" i="10"/>
  <c r="K37" i="10" s="1"/>
  <c r="J24" i="24"/>
  <c r="K24" i="24" s="1"/>
  <c r="J61" i="25"/>
  <c r="K61" i="25" s="1"/>
  <c r="J25" i="17"/>
  <c r="K25" i="17" s="1"/>
  <c r="J25" i="25"/>
  <c r="K25" i="25" s="1"/>
  <c r="J42" i="18"/>
  <c r="K42" i="18" s="1"/>
  <c r="J28" i="11"/>
  <c r="K28" i="11" s="1"/>
  <c r="J25" i="24"/>
  <c r="K25" i="24" s="1"/>
  <c r="J44" i="14"/>
  <c r="J26" i="16"/>
  <c r="L26" i="16" s="1"/>
  <c r="L27" i="16" s="1"/>
  <c r="L36" i="16" s="1"/>
  <c r="J41" i="16"/>
  <c r="K41" i="16" s="1"/>
  <c r="J27" i="11"/>
  <c r="K27" i="11" s="1"/>
  <c r="J24" i="17"/>
  <c r="K24" i="17" s="1"/>
  <c r="J42" i="17"/>
  <c r="K42" i="17" s="1"/>
  <c r="J62" i="16"/>
  <c r="L62" i="16" s="1"/>
  <c r="L63" i="16" s="1"/>
  <c r="J41" i="14"/>
  <c r="K41" i="14" s="1"/>
  <c r="J23" i="4"/>
  <c r="K23" i="4" s="1"/>
  <c r="J23" i="7"/>
  <c r="K23" i="7" s="1"/>
  <c r="J21" i="5"/>
  <c r="K21" i="5" s="1"/>
  <c r="J23" i="5"/>
  <c r="K23" i="5" s="1"/>
  <c r="J33" i="10"/>
  <c r="K33" i="10" s="1"/>
  <c r="J19" i="8"/>
  <c r="K19" i="8" s="1"/>
  <c r="J42" i="10"/>
  <c r="K42" i="10" s="1"/>
  <c r="J27" i="3"/>
  <c r="K27" i="3" s="1"/>
  <c r="J30" i="11"/>
  <c r="K30" i="11" s="1"/>
  <c r="J40" i="15"/>
  <c r="K40" i="15" s="1"/>
  <c r="J40" i="13"/>
  <c r="K40" i="13" s="1"/>
  <c r="J21" i="6"/>
  <c r="K21" i="6" s="1"/>
  <c r="J22" i="7"/>
  <c r="K22" i="7" s="1"/>
  <c r="J19" i="6"/>
  <c r="K19" i="6" s="1"/>
  <c r="J44" i="10"/>
  <c r="J24" i="11"/>
  <c r="K24" i="11" s="1"/>
  <c r="J27" i="8"/>
  <c r="K27" i="8" s="1"/>
  <c r="J27" i="24"/>
  <c r="L28" i="24" s="1"/>
  <c r="J45" i="10"/>
  <c r="K45" i="10" s="1"/>
  <c r="J25" i="7"/>
  <c r="K25" i="7" s="1"/>
  <c r="J36" i="10"/>
  <c r="K36" i="10" s="1"/>
  <c r="J39" i="25"/>
  <c r="K39" i="25" s="1"/>
  <c r="J21" i="24"/>
  <c r="K21" i="24" s="1"/>
  <c r="J25" i="11"/>
  <c r="K25" i="11" s="1"/>
  <c r="J27" i="5"/>
  <c r="L28" i="5" s="1"/>
  <c r="J27" i="9"/>
  <c r="K27" i="9" s="1"/>
  <c r="J31" i="10"/>
  <c r="J44" i="15"/>
  <c r="J39" i="16"/>
  <c r="J59" i="16"/>
  <c r="J59" i="15"/>
  <c r="J39" i="18"/>
  <c r="J34" i="10"/>
  <c r="K34" i="10" s="1"/>
  <c r="J23" i="6"/>
  <c r="K23" i="6" s="1"/>
  <c r="J39" i="14"/>
  <c r="J39" i="10"/>
  <c r="K39" i="10" s="1"/>
  <c r="J39" i="17"/>
  <c r="K39" i="17" s="1"/>
  <c r="J26" i="6"/>
  <c r="L27" i="6" s="1"/>
  <c r="J62" i="15"/>
  <c r="L62" i="15" s="1"/>
  <c r="L63" i="15" s="1"/>
  <c r="J44" i="16"/>
  <c r="J23" i="8"/>
  <c r="K23" i="8" s="1"/>
  <c r="J41" i="13"/>
  <c r="K41" i="13" s="1"/>
  <c r="J41" i="15"/>
  <c r="K41" i="15" s="1"/>
  <c r="J32" i="10"/>
  <c r="K32" i="10" s="1"/>
  <c r="J40" i="10"/>
  <c r="K40" i="10" s="1"/>
  <c r="J19" i="4"/>
  <c r="K19" i="4" s="1"/>
  <c r="J40" i="16"/>
  <c r="K40" i="16" s="1"/>
  <c r="J62" i="14"/>
  <c r="L62" i="14" s="1"/>
  <c r="L63" i="14" s="1"/>
  <c r="J26" i="15"/>
  <c r="L26" i="15" s="1"/>
  <c r="L27" i="15" s="1"/>
  <c r="L36" i="15" s="1"/>
  <c r="J24" i="6"/>
  <c r="K24" i="6" s="1"/>
  <c r="J60" i="13"/>
  <c r="K60" i="13" s="1"/>
  <c r="J24" i="16"/>
  <c r="K24" i="16" s="1"/>
  <c r="J41" i="18"/>
  <c r="K41" i="18" s="1"/>
  <c r="J23" i="16"/>
  <c r="J23" i="14"/>
  <c r="J22" i="6"/>
  <c r="K22" i="6" s="1"/>
  <c r="J19" i="7"/>
  <c r="K19" i="7" s="1"/>
  <c r="J25" i="5"/>
  <c r="K25" i="5" s="1"/>
  <c r="J60" i="15"/>
  <c r="K60" i="15" s="1"/>
  <c r="J24" i="15"/>
  <c r="K24" i="15" s="1"/>
  <c r="J24" i="14"/>
  <c r="K24" i="14" s="1"/>
  <c r="J42" i="16"/>
  <c r="K42" i="16" s="1"/>
  <c r="J41" i="17"/>
  <c r="K41" i="17" s="1"/>
  <c r="J22" i="8"/>
  <c r="K22" i="8" s="1"/>
  <c r="J20" i="9"/>
  <c r="K20" i="9" s="1"/>
  <c r="J24" i="7"/>
  <c r="K24" i="7" s="1"/>
  <c r="J60" i="16"/>
  <c r="K60" i="16" s="1"/>
  <c r="J25" i="9"/>
  <c r="K25" i="9" s="1"/>
  <c r="J23" i="17"/>
  <c r="J59" i="17"/>
  <c r="J22" i="5"/>
  <c r="K22" i="5" s="1"/>
  <c r="J17" i="7"/>
  <c r="L45" i="25"/>
  <c r="J18" i="24"/>
  <c r="L26" i="14"/>
  <c r="L27" i="14" s="1"/>
  <c r="L36" i="14" s="1"/>
  <c r="K42" i="3"/>
  <c r="K32" i="3"/>
  <c r="K39" i="3" s="1"/>
  <c r="L44" i="16" l="1"/>
  <c r="L45" i="16" s="1"/>
  <c r="L44" i="15"/>
  <c r="L45" i="15" s="1"/>
  <c r="L44" i="14"/>
  <c r="L45" i="14" s="1"/>
  <c r="L44" i="13"/>
  <c r="L45" i="13" s="1"/>
  <c r="H30" i="3"/>
  <c r="H43" i="3" s="1"/>
  <c r="H44" i="3" s="1"/>
  <c r="H46" i="3" s="1"/>
  <c r="K25" i="12"/>
  <c r="K28" i="12" s="1"/>
  <c r="J26" i="3"/>
  <c r="J30" i="3" s="1"/>
  <c r="H27" i="27"/>
  <c r="J26" i="27"/>
  <c r="J27" i="27" s="1"/>
  <c r="L62" i="27"/>
  <c r="L63" i="27" s="1"/>
  <c r="H45" i="27"/>
  <c r="J44" i="27"/>
  <c r="J28" i="12"/>
  <c r="J60" i="17"/>
  <c r="J63" i="17" s="1"/>
  <c r="H27" i="18"/>
  <c r="J33" i="18" s="1"/>
  <c r="H63" i="25"/>
  <c r="J69" i="25" s="1"/>
  <c r="H27" i="25"/>
  <c r="J33" i="25" s="1"/>
  <c r="K23" i="27"/>
  <c r="H63" i="27"/>
  <c r="J59" i="27"/>
  <c r="K59" i="27" s="1"/>
  <c r="H28" i="12"/>
  <c r="H40" i="12" s="1"/>
  <c r="H41" i="12" s="1"/>
  <c r="K39" i="27"/>
  <c r="H27" i="13"/>
  <c r="H35" i="13" s="1"/>
  <c r="H36" i="13" s="1"/>
  <c r="J25" i="13"/>
  <c r="K25" i="13" s="1"/>
  <c r="J42" i="13"/>
  <c r="K42" i="13" s="1"/>
  <c r="H63" i="14"/>
  <c r="H71" i="14" s="1"/>
  <c r="H72" i="14" s="1"/>
  <c r="J62" i="13"/>
  <c r="J63" i="13" s="1"/>
  <c r="J63" i="18"/>
  <c r="J59" i="14"/>
  <c r="J63" i="14" s="1"/>
  <c r="H63" i="18"/>
  <c r="J69" i="18" s="1"/>
  <c r="H27" i="15"/>
  <c r="H35" i="15" s="1"/>
  <c r="H36" i="15" s="1"/>
  <c r="J23" i="15"/>
  <c r="K23" i="15" s="1"/>
  <c r="H45" i="13"/>
  <c r="J53" i="13" s="1"/>
  <c r="H45" i="17"/>
  <c r="H55" i="17" s="1"/>
  <c r="H56" i="17" s="1"/>
  <c r="H27" i="6"/>
  <c r="J36" i="6" s="1"/>
  <c r="H45" i="18"/>
  <c r="H55" i="18" s="1"/>
  <c r="H56" i="18" s="1"/>
  <c r="L44" i="10"/>
  <c r="L46" i="10" s="1"/>
  <c r="H45" i="14"/>
  <c r="H55" i="14" s="1"/>
  <c r="H56" i="14" s="1"/>
  <c r="K26" i="4"/>
  <c r="K27" i="4" s="1"/>
  <c r="K26" i="18"/>
  <c r="J23" i="25"/>
  <c r="J27" i="25" s="1"/>
  <c r="J59" i="25"/>
  <c r="K59" i="25" s="1"/>
  <c r="H45" i="15"/>
  <c r="H55" i="15" s="1"/>
  <c r="H56" i="15" s="1"/>
  <c r="H28" i="9"/>
  <c r="J37" i="9" s="1"/>
  <c r="H27" i="17"/>
  <c r="H35" i="17" s="1"/>
  <c r="H36" i="17" s="1"/>
  <c r="J39" i="15"/>
  <c r="J45" i="15" s="1"/>
  <c r="K26" i="16"/>
  <c r="H45" i="25"/>
  <c r="H55" i="25" s="1"/>
  <c r="H56" i="25" s="1"/>
  <c r="H63" i="15"/>
  <c r="J69" i="15" s="1"/>
  <c r="H46" i="10"/>
  <c r="J73" i="10" s="1"/>
  <c r="H28" i="8"/>
  <c r="J38" i="8" s="1"/>
  <c r="H27" i="16"/>
  <c r="H35" i="16" s="1"/>
  <c r="H36" i="16" s="1"/>
  <c r="H31" i="11"/>
  <c r="J42" i="11" s="1"/>
  <c r="H28" i="24"/>
  <c r="K26" i="13"/>
  <c r="J27" i="4"/>
  <c r="H45" i="16"/>
  <c r="H55" i="16" s="1"/>
  <c r="H56" i="16" s="1"/>
  <c r="H27" i="14"/>
  <c r="H35" i="14" s="1"/>
  <c r="H36" i="14" s="1"/>
  <c r="H28" i="5"/>
  <c r="J37" i="5" s="1"/>
  <c r="H63" i="17"/>
  <c r="H71" i="17" s="1"/>
  <c r="H72" i="17" s="1"/>
  <c r="J36" i="4"/>
  <c r="L38" i="4" s="1"/>
  <c r="L39" i="4" s="1"/>
  <c r="K62" i="25"/>
  <c r="K44" i="18"/>
  <c r="H27" i="7"/>
  <c r="J36" i="7" s="1"/>
  <c r="H63" i="16"/>
  <c r="J69" i="16" s="1"/>
  <c r="K62" i="16"/>
  <c r="K26" i="15"/>
  <c r="K44" i="15"/>
  <c r="K62" i="15"/>
  <c r="K27" i="24"/>
  <c r="K44" i="25"/>
  <c r="K45" i="25" s="1"/>
  <c r="K23" i="16"/>
  <c r="J27" i="16"/>
  <c r="K39" i="16"/>
  <c r="J45" i="16"/>
  <c r="K23" i="14"/>
  <c r="J27" i="14"/>
  <c r="K18" i="9"/>
  <c r="K28" i="9" s="1"/>
  <c r="J28" i="9"/>
  <c r="K59" i="15"/>
  <c r="J63" i="15"/>
  <c r="K23" i="18"/>
  <c r="J27" i="18"/>
  <c r="K39" i="18"/>
  <c r="J45" i="18"/>
  <c r="J28" i="5"/>
  <c r="K18" i="5"/>
  <c r="K62" i="17"/>
  <c r="K23" i="17"/>
  <c r="J27" i="17"/>
  <c r="K27" i="5"/>
  <c r="J45" i="17"/>
  <c r="L45" i="17"/>
  <c r="K23" i="13"/>
  <c r="K31" i="10"/>
  <c r="J46" i="10"/>
  <c r="K18" i="8"/>
  <c r="K28" i="8" s="1"/>
  <c r="J28" i="8"/>
  <c r="K26" i="17"/>
  <c r="K26" i="25"/>
  <c r="K26" i="14"/>
  <c r="K62" i="14"/>
  <c r="K26" i="6"/>
  <c r="J27" i="6"/>
  <c r="K18" i="6"/>
  <c r="K59" i="13"/>
  <c r="L62" i="18"/>
  <c r="L63" i="18" s="1"/>
  <c r="K17" i="7"/>
  <c r="K27" i="7" s="1"/>
  <c r="J27" i="7"/>
  <c r="K39" i="14"/>
  <c r="J45" i="14"/>
  <c r="K21" i="11"/>
  <c r="K31" i="11" s="1"/>
  <c r="J31" i="11"/>
  <c r="K18" i="24"/>
  <c r="J28" i="24"/>
  <c r="J45" i="25"/>
  <c r="J63" i="16"/>
  <c r="K59" i="16"/>
  <c r="K39" i="13"/>
  <c r="K59" i="17"/>
  <c r="K44" i="16" l="1"/>
  <c r="K45" i="16" s="1"/>
  <c r="K44" i="13"/>
  <c r="K45" i="13" s="1"/>
  <c r="K44" i="14"/>
  <c r="K45" i="14" s="1"/>
  <c r="J45" i="27"/>
  <c r="L44" i="27"/>
  <c r="L45" i="27" s="1"/>
  <c r="J55" i="13"/>
  <c r="L53" i="13"/>
  <c r="J33" i="13"/>
  <c r="J35" i="13" s="1"/>
  <c r="J45" i="3"/>
  <c r="H55" i="13"/>
  <c r="H56" i="13" s="1"/>
  <c r="J38" i="12"/>
  <c r="J40" i="12" s="1"/>
  <c r="J41" i="12" s="1"/>
  <c r="J53" i="18"/>
  <c r="J55" i="18" s="1"/>
  <c r="J56" i="18" s="1"/>
  <c r="J53" i="17"/>
  <c r="J53" i="15"/>
  <c r="H35" i="18"/>
  <c r="H36" i="18" s="1"/>
  <c r="H71" i="18"/>
  <c r="H72" i="18" s="1"/>
  <c r="K62" i="27"/>
  <c r="K63" i="27" s="1"/>
  <c r="J45" i="13"/>
  <c r="J37" i="24"/>
  <c r="J39" i="24" s="1"/>
  <c r="J40" i="24" s="1"/>
  <c r="H35" i="25"/>
  <c r="H36" i="25" s="1"/>
  <c r="H71" i="15"/>
  <c r="H72" i="15" s="1"/>
  <c r="K60" i="17"/>
  <c r="K63" i="17" s="1"/>
  <c r="J69" i="14"/>
  <c r="J71" i="14" s="1"/>
  <c r="J72" i="14" s="1"/>
  <c r="H71" i="25"/>
  <c r="H72" i="25" s="1"/>
  <c r="H55" i="27"/>
  <c r="H56" i="27" s="1"/>
  <c r="J53" i="27"/>
  <c r="L53" i="27" s="1"/>
  <c r="J33" i="14"/>
  <c r="K33" i="14" s="1"/>
  <c r="K35" i="14" s="1"/>
  <c r="J69" i="27"/>
  <c r="J63" i="27"/>
  <c r="L27" i="27"/>
  <c r="L36" i="27" s="1"/>
  <c r="H71" i="16"/>
  <c r="H72" i="16" s="1"/>
  <c r="J53" i="14"/>
  <c r="H35" i="27"/>
  <c r="H36" i="27" s="1"/>
  <c r="J33" i="27"/>
  <c r="J27" i="13"/>
  <c r="L62" i="13"/>
  <c r="L63" i="13" s="1"/>
  <c r="H63" i="13"/>
  <c r="K59" i="14"/>
  <c r="K63" i="14" s="1"/>
  <c r="J33" i="15"/>
  <c r="K33" i="15" s="1"/>
  <c r="K35" i="15" s="1"/>
  <c r="H38" i="4"/>
  <c r="H39" i="4" s="1"/>
  <c r="J40" i="4" s="1"/>
  <c r="K40" i="4" s="1"/>
  <c r="H38" i="6"/>
  <c r="H39" i="6" s="1"/>
  <c r="J40" i="6" s="1"/>
  <c r="K40" i="6" s="1"/>
  <c r="J27" i="15"/>
  <c r="K27" i="15"/>
  <c r="K63" i="25"/>
  <c r="J69" i="17"/>
  <c r="J71" i="17" s="1"/>
  <c r="J72" i="17" s="1"/>
  <c r="J33" i="16"/>
  <c r="K33" i="16" s="1"/>
  <c r="K35" i="16" s="1"/>
  <c r="J33" i="17"/>
  <c r="K33" i="17" s="1"/>
  <c r="K35" i="17" s="1"/>
  <c r="J41" i="3"/>
  <c r="J43" i="3" s="1"/>
  <c r="J44" i="3" s="1"/>
  <c r="K23" i="25"/>
  <c r="K27" i="25" s="1"/>
  <c r="J63" i="25"/>
  <c r="K45" i="18"/>
  <c r="K44" i="10"/>
  <c r="K46" i="10" s="1"/>
  <c r="H75" i="10"/>
  <c r="H76" i="10" s="1"/>
  <c r="H78" i="10" s="1"/>
  <c r="J53" i="16"/>
  <c r="H39" i="9"/>
  <c r="H40" i="9" s="1"/>
  <c r="J41" i="9" s="1"/>
  <c r="K41" i="9" s="1"/>
  <c r="H38" i="7"/>
  <c r="H39" i="7" s="1"/>
  <c r="J40" i="7" s="1"/>
  <c r="K40" i="7" s="1"/>
  <c r="J38" i="4"/>
  <c r="J39" i="4" s="1"/>
  <c r="K39" i="15"/>
  <c r="K45" i="15" s="1"/>
  <c r="H44" i="11"/>
  <c r="H45" i="11" s="1"/>
  <c r="J46" i="11" s="1"/>
  <c r="K46" i="11" s="1"/>
  <c r="K27" i="16"/>
  <c r="K27" i="18"/>
  <c r="H40" i="8"/>
  <c r="H41" i="8" s="1"/>
  <c r="J42" i="8" s="1"/>
  <c r="K42" i="8" s="1"/>
  <c r="J53" i="25"/>
  <c r="L53" i="25" s="1"/>
  <c r="K27" i="13"/>
  <c r="H39" i="5"/>
  <c r="H40" i="5" s="1"/>
  <c r="J41" i="5" s="1"/>
  <c r="K41" i="5" s="1"/>
  <c r="K63" i="15"/>
  <c r="K63" i="16"/>
  <c r="K28" i="24"/>
  <c r="K62" i="18"/>
  <c r="K63" i="18" s="1"/>
  <c r="K27" i="6"/>
  <c r="K27" i="17"/>
  <c r="J35" i="18"/>
  <c r="J36" i="18" s="1"/>
  <c r="K33" i="18"/>
  <c r="K35" i="18" s="1"/>
  <c r="L40" i="12"/>
  <c r="L41" i="12" s="1"/>
  <c r="J71" i="25"/>
  <c r="L69" i="25"/>
  <c r="L71" i="25" s="1"/>
  <c r="L72" i="25" s="1"/>
  <c r="L55" i="13"/>
  <c r="L56" i="13" s="1"/>
  <c r="L73" i="10"/>
  <c r="L75" i="10" s="1"/>
  <c r="L76" i="10" s="1"/>
  <c r="J75" i="10"/>
  <c r="J76" i="10" s="1"/>
  <c r="K36" i="7"/>
  <c r="K38" i="7" s="1"/>
  <c r="K39" i="7" s="1"/>
  <c r="J38" i="7"/>
  <c r="J39" i="7" s="1"/>
  <c r="L69" i="16"/>
  <c r="L71" i="16" s="1"/>
  <c r="L72" i="16" s="1"/>
  <c r="J71" i="16"/>
  <c r="J72" i="16" s="1"/>
  <c r="K27" i="14"/>
  <c r="L38" i="6"/>
  <c r="L39" i="6" s="1"/>
  <c r="J38" i="6"/>
  <c r="J39" i="6" s="1"/>
  <c r="K28" i="5"/>
  <c r="L39" i="24"/>
  <c r="L40" i="24" s="1"/>
  <c r="K38" i="8"/>
  <c r="K40" i="8" s="1"/>
  <c r="K41" i="8" s="1"/>
  <c r="J40" i="8"/>
  <c r="J41" i="8" s="1"/>
  <c r="J44" i="11"/>
  <c r="J45" i="11" s="1"/>
  <c r="K42" i="11"/>
  <c r="K44" i="11" s="1"/>
  <c r="K45" i="11" s="1"/>
  <c r="J41" i="24"/>
  <c r="K41" i="24" s="1"/>
  <c r="H73" i="17"/>
  <c r="L69" i="18"/>
  <c r="L71" i="18" s="1"/>
  <c r="L72" i="18" s="1"/>
  <c r="J71" i="18"/>
  <c r="J72" i="18" s="1"/>
  <c r="J39" i="5"/>
  <c r="J40" i="5" s="1"/>
  <c r="J71" i="15"/>
  <c r="J72" i="15" s="1"/>
  <c r="L69" i="15"/>
  <c r="L71" i="15" s="1"/>
  <c r="L72" i="15" s="1"/>
  <c r="K37" i="9"/>
  <c r="K39" i="9" s="1"/>
  <c r="K40" i="9" s="1"/>
  <c r="J39" i="9"/>
  <c r="J40" i="9" s="1"/>
  <c r="J42" i="12"/>
  <c r="H73" i="14"/>
  <c r="K44" i="17"/>
  <c r="K45" i="17" s="1"/>
  <c r="J35" i="25"/>
  <c r="J36" i="25" s="1"/>
  <c r="K33" i="25"/>
  <c r="K35" i="25" s="1"/>
  <c r="L30" i="3"/>
  <c r="K26" i="3"/>
  <c r="K30" i="3" s="1"/>
  <c r="K36" i="4"/>
  <c r="K38" i="4" s="1"/>
  <c r="K39" i="4" s="1"/>
  <c r="J55" i="16" l="1"/>
  <c r="J56" i="16" s="1"/>
  <c r="L53" i="16"/>
  <c r="J55" i="15"/>
  <c r="J56" i="15" s="1"/>
  <c r="L53" i="15"/>
  <c r="J55" i="14"/>
  <c r="J56" i="14" s="1"/>
  <c r="L53" i="14"/>
  <c r="L55" i="14" s="1"/>
  <c r="L56" i="14" s="1"/>
  <c r="L53" i="17"/>
  <c r="L55" i="17" s="1"/>
  <c r="L56" i="17" s="1"/>
  <c r="J56" i="13"/>
  <c r="K33" i="13"/>
  <c r="K35" i="13" s="1"/>
  <c r="K36" i="13" s="1"/>
  <c r="J55" i="17"/>
  <c r="J56" i="17" s="1"/>
  <c r="J46" i="3"/>
  <c r="J49" i="3" s="1"/>
  <c r="L55" i="15"/>
  <c r="L56" i="15" s="1"/>
  <c r="L73" i="15" s="1"/>
  <c r="L53" i="18"/>
  <c r="L55" i="18" s="1"/>
  <c r="L56" i="18" s="1"/>
  <c r="L73" i="18" s="1"/>
  <c r="H73" i="18"/>
  <c r="H73" i="15"/>
  <c r="H73" i="16"/>
  <c r="H73" i="25"/>
  <c r="J35" i="14"/>
  <c r="J36" i="14" s="1"/>
  <c r="K44" i="27"/>
  <c r="K45" i="27" s="1"/>
  <c r="K26" i="27"/>
  <c r="K27" i="27" s="1"/>
  <c r="L69" i="14"/>
  <c r="L71" i="14" s="1"/>
  <c r="L72" i="14" s="1"/>
  <c r="J35" i="27"/>
  <c r="J36" i="27" s="1"/>
  <c r="K33" i="27"/>
  <c r="K35" i="27" s="1"/>
  <c r="J55" i="27"/>
  <c r="J56" i="27" s="1"/>
  <c r="L55" i="27"/>
  <c r="L56" i="27" s="1"/>
  <c r="H73" i="27"/>
  <c r="J71" i="27"/>
  <c r="J72" i="27" s="1"/>
  <c r="L69" i="27"/>
  <c r="L71" i="27" s="1"/>
  <c r="L72" i="27" s="1"/>
  <c r="J55" i="25"/>
  <c r="J56" i="25" s="1"/>
  <c r="L55" i="25"/>
  <c r="L56" i="25" s="1"/>
  <c r="J36" i="13"/>
  <c r="K62" i="13"/>
  <c r="K63" i="13" s="1"/>
  <c r="J69" i="13"/>
  <c r="H71" i="13"/>
  <c r="H72" i="13" s="1"/>
  <c r="H41" i="4"/>
  <c r="L69" i="17"/>
  <c r="L71" i="17" s="1"/>
  <c r="L72" i="17" s="1"/>
  <c r="J35" i="15"/>
  <c r="J36" i="15" s="1"/>
  <c r="L43" i="3"/>
  <c r="L44" i="3" s="1"/>
  <c r="L46" i="3" s="1"/>
  <c r="J41" i="4"/>
  <c r="K36" i="15"/>
  <c r="J35" i="16"/>
  <c r="J36" i="16" s="1"/>
  <c r="L55" i="16"/>
  <c r="L56" i="16" s="1"/>
  <c r="K36" i="17"/>
  <c r="J35" i="17"/>
  <c r="J36" i="17" s="1"/>
  <c r="J72" i="25"/>
  <c r="J77" i="10"/>
  <c r="L77" i="10" s="1"/>
  <c r="L78" i="10" s="1"/>
  <c r="J47" i="11"/>
  <c r="K43" i="8"/>
  <c r="K36" i="18"/>
  <c r="K36" i="16"/>
  <c r="K47" i="11"/>
  <c r="H47" i="11"/>
  <c r="H42" i="5"/>
  <c r="K36" i="25"/>
  <c r="J42" i="5"/>
  <c r="J73" i="18"/>
  <c r="J43" i="8"/>
  <c r="H43" i="8"/>
  <c r="K53" i="13"/>
  <c r="K55" i="13" s="1"/>
  <c r="H43" i="12"/>
  <c r="K69" i="15"/>
  <c r="K71" i="15" s="1"/>
  <c r="K72" i="15" s="1"/>
  <c r="K69" i="16"/>
  <c r="K71" i="16" s="1"/>
  <c r="K72" i="16" s="1"/>
  <c r="J41" i="7"/>
  <c r="K42" i="9"/>
  <c r="H41" i="7"/>
  <c r="L42" i="24"/>
  <c r="K36" i="6"/>
  <c r="K38" i="6" s="1"/>
  <c r="K39" i="6" s="1"/>
  <c r="K41" i="6" s="1"/>
  <c r="K41" i="7"/>
  <c r="K69" i="25"/>
  <c r="K71" i="25" s="1"/>
  <c r="K72" i="25" s="1"/>
  <c r="K38" i="12"/>
  <c r="K40" i="12" s="1"/>
  <c r="K41" i="12" s="1"/>
  <c r="K42" i="12"/>
  <c r="K69" i="18"/>
  <c r="K71" i="18" s="1"/>
  <c r="K72" i="18" s="1"/>
  <c r="K37" i="24"/>
  <c r="K39" i="24" s="1"/>
  <c r="K40" i="24" s="1"/>
  <c r="K42" i="24" s="1"/>
  <c r="L41" i="6"/>
  <c r="K73" i="10"/>
  <c r="K75" i="10" s="1"/>
  <c r="K76" i="10" s="1"/>
  <c r="K36" i="14"/>
  <c r="J80" i="10"/>
  <c r="J42" i="9"/>
  <c r="H41" i="6"/>
  <c r="H42" i="9"/>
  <c r="J42" i="24"/>
  <c r="J43" i="12"/>
  <c r="K37" i="5"/>
  <c r="K39" i="5" s="1"/>
  <c r="K40" i="5" s="1"/>
  <c r="K42" i="5" s="1"/>
  <c r="L39" i="5"/>
  <c r="L40" i="5" s="1"/>
  <c r="L42" i="5" s="1"/>
  <c r="J41" i="6"/>
  <c r="K45" i="3"/>
  <c r="K41" i="4"/>
  <c r="L41" i="4"/>
  <c r="J73" i="15" l="1"/>
  <c r="J73" i="14"/>
  <c r="K53" i="17"/>
  <c r="K55" i="17" s="1"/>
  <c r="K56" i="17" s="1"/>
  <c r="J73" i="16"/>
  <c r="J73" i="17"/>
  <c r="K53" i="15"/>
  <c r="K55" i="15" s="1"/>
  <c r="K56" i="15" s="1"/>
  <c r="K73" i="15" s="1"/>
  <c r="K53" i="14"/>
  <c r="K55" i="14" s="1"/>
  <c r="K56" i="14" s="1"/>
  <c r="K53" i="18"/>
  <c r="K55" i="18" s="1"/>
  <c r="K56" i="18" s="1"/>
  <c r="L73" i="14"/>
  <c r="K36" i="27"/>
  <c r="K69" i="14"/>
  <c r="K71" i="14" s="1"/>
  <c r="K72" i="14" s="1"/>
  <c r="K53" i="27"/>
  <c r="K55" i="27" s="1"/>
  <c r="K56" i="27" s="1"/>
  <c r="J73" i="27"/>
  <c r="L73" i="27"/>
  <c r="K69" i="27"/>
  <c r="K71" i="27" s="1"/>
  <c r="K72" i="27" s="1"/>
  <c r="L73" i="17"/>
  <c r="J73" i="25"/>
  <c r="L73" i="16"/>
  <c r="H73" i="13"/>
  <c r="J71" i="13"/>
  <c r="J72" i="13" s="1"/>
  <c r="J73" i="13" s="1"/>
  <c r="L69" i="13"/>
  <c r="K69" i="17"/>
  <c r="K71" i="17" s="1"/>
  <c r="K72" i="17" s="1"/>
  <c r="K56" i="13"/>
  <c r="K41" i="3"/>
  <c r="K43" i="3" s="1"/>
  <c r="K44" i="3" s="1"/>
  <c r="K46" i="3" s="1"/>
  <c r="K53" i="16"/>
  <c r="K55" i="16" s="1"/>
  <c r="K56" i="16" s="1"/>
  <c r="L73" i="25"/>
  <c r="K53" i="25"/>
  <c r="K55" i="25" s="1"/>
  <c r="K56" i="25" s="1"/>
  <c r="J78" i="10"/>
  <c r="K43" i="12"/>
  <c r="L43" i="12"/>
  <c r="K77" i="10"/>
  <c r="K78" i="10" s="1"/>
  <c r="K73" i="18" l="1"/>
  <c r="K73" i="14"/>
  <c r="K73" i="27"/>
  <c r="K73" i="17"/>
  <c r="L71" i="13"/>
  <c r="L72" i="13" s="1"/>
  <c r="K69" i="13"/>
  <c r="K71" i="13" s="1"/>
  <c r="K72" i="13" s="1"/>
  <c r="K73" i="16"/>
  <c r="K73" i="25"/>
  <c r="K73" i="13" l="1"/>
  <c r="L73" i="13"/>
</calcChain>
</file>

<file path=xl/sharedStrings.xml><?xml version="1.0" encoding="utf-8"?>
<sst xmlns="http://schemas.openxmlformats.org/spreadsheetml/2006/main" count="2499" uniqueCount="305">
  <si>
    <t>Herramientas</t>
  </si>
  <si>
    <t>Transporte insumos</t>
  </si>
  <si>
    <t>Adecuación sitios cerco</t>
  </si>
  <si>
    <t>Km</t>
  </si>
  <si>
    <t>Trazado cerco</t>
  </si>
  <si>
    <t>Sitio</t>
  </si>
  <si>
    <t>Ahoyado cerco</t>
  </si>
  <si>
    <t>Hoyo</t>
  </si>
  <si>
    <t>Hincado postes</t>
  </si>
  <si>
    <t>Poste</t>
  </si>
  <si>
    <t>Templado y grapado</t>
  </si>
  <si>
    <t>Metros</t>
  </si>
  <si>
    <t>Transporte menor cerco</t>
  </si>
  <si>
    <t>Kilo</t>
  </si>
  <si>
    <t>Impermeabilización postes</t>
  </si>
  <si>
    <t>Señalización postes</t>
  </si>
  <si>
    <t>Montaje abrevadero</t>
  </si>
  <si>
    <t>Bebedero</t>
  </si>
  <si>
    <t>Adecuación sitios siembra</t>
  </si>
  <si>
    <t>Demarcación sitios siembra</t>
  </si>
  <si>
    <t>Ahoyado siembra</t>
  </si>
  <si>
    <t>Plateo siembra</t>
  </si>
  <si>
    <t>Planta</t>
  </si>
  <si>
    <t>Siembra</t>
  </si>
  <si>
    <t>Resiembra</t>
  </si>
  <si>
    <t>Fertilización</t>
  </si>
  <si>
    <t>Control fitosanitario</t>
  </si>
  <si>
    <t>Transporte menor siembra</t>
  </si>
  <si>
    <t>Ahoyado resiembra</t>
  </si>
  <si>
    <t>Replateo</t>
  </si>
  <si>
    <t>Control fitosanitario mantenimiento</t>
  </si>
  <si>
    <t>Transporte menor mantenimiento</t>
  </si>
  <si>
    <t>Instalación cerca eléctrica</t>
  </si>
  <si>
    <t>Metro</t>
  </si>
  <si>
    <t>Kit</t>
  </si>
  <si>
    <t>Unidad</t>
  </si>
  <si>
    <t>Abono orgánico compostado</t>
  </si>
  <si>
    <t>Abrevadero sustituto</t>
  </si>
  <si>
    <t>Rollo</t>
  </si>
  <si>
    <t>Alambre de púa C 14 500 m</t>
  </si>
  <si>
    <t>Calfos</t>
  </si>
  <si>
    <t>Disolvente impermeabilizante</t>
  </si>
  <si>
    <t>Galón</t>
  </si>
  <si>
    <t>Fertilizante compuesto</t>
  </si>
  <si>
    <t>Grapa 1-1/4"</t>
  </si>
  <si>
    <t>Hidroretenedor</t>
  </si>
  <si>
    <t>Impermeabilizante madera</t>
  </si>
  <si>
    <t>Micorriza</t>
  </si>
  <si>
    <t>Pintura señalización</t>
  </si>
  <si>
    <t>Frasco</t>
  </si>
  <si>
    <t>Plaguicida</t>
  </si>
  <si>
    <t>Plantas</t>
  </si>
  <si>
    <t>Frutal</t>
  </si>
  <si>
    <t>Poste de madera 1,6x0,1x0,1 m</t>
  </si>
  <si>
    <t>Poste de madera 2,0x0,1x0,1 m</t>
  </si>
  <si>
    <t>CORPORACIÓN AUTÓNOMA REGIONAL DEL VALLE DEL CAUCA</t>
  </si>
  <si>
    <t>AISLAMIENTO DE PROTECCIÓN DE ÁREA NATURAL</t>
  </si>
  <si>
    <t>Especificaciones y condiciones técnicas</t>
  </si>
  <si>
    <t>Item</t>
  </si>
  <si>
    <t>Cantidad</t>
  </si>
  <si>
    <t>Especificación</t>
  </si>
  <si>
    <t>Unidad de costo</t>
  </si>
  <si>
    <t>Aislamiento de área natural que aporta conectividad ecosistémica, favorece procesos de restauración espontánea o complementa con otras HMP de conservación.</t>
  </si>
  <si>
    <t>Distancia entre postes hincados</t>
  </si>
  <si>
    <t>Postes hincados/Km</t>
  </si>
  <si>
    <t>Poste de madera, largo 2 metros, mínimo 50% de postes aserrados a 4 caras (ángulo 90°) y los restantes aserrados mínimo a dos caras (ángulo 90°); 10 cm en cada cara aserrada y espesor (medida en la punta más delgada del poste sin considerar corteza).</t>
  </si>
  <si>
    <t>Pie de amigos/Km</t>
  </si>
  <si>
    <t>Colocar cada 22-33 acorde a necesidades de refuerzo estabilidad cerco.</t>
  </si>
  <si>
    <t>Hilos alambre</t>
  </si>
  <si>
    <t>Hilo</t>
  </si>
  <si>
    <t>Alambre de púas calibre 14, resistencia +250 kgf/mm2 con capa de galvanizado, rollo por 500 metros.</t>
  </si>
  <si>
    <t>Rollos alambre/Km</t>
  </si>
  <si>
    <t>Grapas/Km</t>
  </si>
  <si>
    <t>Colocar de forma diagonal sobre alambre sin aplastarlo o ahorcarlo.</t>
  </si>
  <si>
    <t>Impermeabilizante/Km</t>
  </si>
  <si>
    <t>Aplicar mezcla 1:1 por inmersión sobre 80 cm de la base del poste sin corteza.</t>
  </si>
  <si>
    <t>Disolvente impermeabilizante por Ha</t>
  </si>
  <si>
    <t>Pintura señalización postes</t>
  </si>
  <si>
    <t>Pintar logo CVC, No. contratación y año.</t>
  </si>
  <si>
    <t>Tanque de almacenamiento 250 litros con kit flotador, 100 metros de manguera de ¾” y accesorios montaje.</t>
  </si>
  <si>
    <t>META CONVENIO</t>
  </si>
  <si>
    <t>No.</t>
  </si>
  <si>
    <t>Valor/hect</t>
  </si>
  <si>
    <t>CANT CONVENIO</t>
  </si>
  <si>
    <t>VALOR TOTAL</t>
  </si>
  <si>
    <t>APORTE CVC</t>
  </si>
  <si>
    <t>APORTE CONVENIENTE</t>
  </si>
  <si>
    <t>Mano de obra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</si>
  <si>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</si>
  <si>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</si>
  <si>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</si>
  <si>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</si>
  <si>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</si>
  <si>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</si>
  <si>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</si>
  <si>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</si>
  <si>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</si>
  <si>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Subtotal mano de obra</t>
  </si>
  <si>
    <t>Materiales e insumos</t>
  </si>
  <si>
    <t>2.1</t>
  </si>
  <si>
    <t>2.2</t>
  </si>
  <si>
    <t>2.3</t>
  </si>
  <si>
    <t>2.4</t>
  </si>
  <si>
    <t>2.5</t>
  </si>
  <si>
    <t>2.6</t>
  </si>
  <si>
    <t>2.7</t>
  </si>
  <si>
    <t>Subtotal materiales e insumos</t>
  </si>
  <si>
    <t>Otros costos directos</t>
  </si>
  <si>
    <t>3.2</t>
  </si>
  <si>
    <t>Subtotal otros costos directos</t>
  </si>
  <si>
    <t>Total Costos Directos</t>
  </si>
  <si>
    <t>Factor Rural</t>
  </si>
  <si>
    <t xml:space="preserve">VALOR TOTAL </t>
  </si>
  <si>
    <t>CERCA VIVA MIXTA</t>
  </si>
  <si>
    <t>Número de plantas por kilómetro</t>
  </si>
  <si>
    <t>Porcentaje de reposición plantas</t>
  </si>
  <si>
    <t>%</t>
  </si>
  <si>
    <t>Abono orgánico compostado por Km</t>
  </si>
  <si>
    <t>500 gramos por planta (fondo hoyo).</t>
  </si>
  <si>
    <t>Micorriza por Km</t>
  </si>
  <si>
    <t>20 gramos por planta a la siembra.</t>
  </si>
  <si>
    <t>Control fitosanitario por Km</t>
  </si>
  <si>
    <t>Control de enfermedades o plagas.</t>
  </si>
  <si>
    <t>Hidroretenedor por Km</t>
  </si>
  <si>
    <t>5 gramos por planta a la siembra.</t>
  </si>
  <si>
    <t>3.1</t>
  </si>
  <si>
    <t>BOSQUE DE PROTECCIÓN</t>
  </si>
  <si>
    <t>Hectárea</t>
  </si>
  <si>
    <t>Intervención con fines de protección sobre áreas de arbustales/matorrales medios/bajos.</t>
  </si>
  <si>
    <t>Número de plantas por hectárea</t>
  </si>
  <si>
    <t>En la primera fase se utilizan especies  pioneras o secundarias tempranas acorde al ecosistema de referencia (siembra en franjas aprox. 2,5x6 m); se debe mantener en las franjas la regeneración natural existente.</t>
  </si>
  <si>
    <t>Porcentaje plantas especies nativas</t>
  </si>
  <si>
    <t>Abono orgánico compostado por Ha</t>
  </si>
  <si>
    <t>Micorriza por Ha</t>
  </si>
  <si>
    <t>Control fitosanitario por Ha</t>
  </si>
  <si>
    <t>Hidroretenedor por Ha</t>
  </si>
  <si>
    <t xml:space="preserve">RESTAURACION CON ALTA DENSIDAD </t>
  </si>
  <si>
    <t>Control de hormiga arriera</t>
  </si>
  <si>
    <t>Cant</t>
  </si>
  <si>
    <t>CANT CONV</t>
  </si>
  <si>
    <t>APORTE CONVEN</t>
  </si>
  <si>
    <t>BOSQUE DE USO DOMÉSTICO</t>
  </si>
  <si>
    <t>Siembra de plantas a 2,7x2,7 metros (nativas o introducidas).</t>
  </si>
  <si>
    <t>1.10</t>
  </si>
  <si>
    <t>GUADUA</t>
  </si>
  <si>
    <t>Siembra a 4x4 metros.</t>
  </si>
  <si>
    <t>Correctivo por Ha</t>
  </si>
  <si>
    <t>Aplicar 100 gramos por sitio.</t>
  </si>
  <si>
    <t xml:space="preserve">Plantas </t>
  </si>
  <si>
    <t>MINICORREDOR</t>
  </si>
  <si>
    <t>Conectividad de fragmentos de áreas naturales con fines de protección; implementación sobre áreas en arbustales bajos o de producción (franja de mínimo 10 metros).</t>
  </si>
  <si>
    <t>En primera fase se utilizan especies  pioneras intermedias o secundarias tempranas acorde al ecosistema de referencia (siembra en franjas aprox. 2x1,5 m); se debe mantener la regeneración natural existente en franja.</t>
  </si>
  <si>
    <t>SISTEMA SILVOPASTORIL</t>
  </si>
  <si>
    <t>Intervención en praderas con pendiente promedio inferior al 50% y menos de 30 árboles/Ha; siembra en tres bolillos 3x2 m ó 5x2,5x5 m; franjas espaciadas entre 30-50 metros siguiendo curva de nivel.</t>
  </si>
  <si>
    <t>plantas</t>
  </si>
  <si>
    <t xml:space="preserve">Porcentaje plantas especies introducidas </t>
  </si>
  <si>
    <t>Aislamiento por hectárea</t>
  </si>
  <si>
    <t>Poste de madera, largo 1,6 metros, mínimo 50% de postes aserrados a 4 caras (ángulo 90°) y los restantes aserrados mínimo a dos caras (ángulo 90°); 10 cm en cada cara aserrada y espesor (medida en la punta más delgada del poste sin considerar corteza).</t>
  </si>
  <si>
    <t>Postes hincados por hectárea</t>
  </si>
  <si>
    <t>Distancia entre pie de amigos</t>
  </si>
  <si>
    <t>Pie de amigos por hectárea</t>
  </si>
  <si>
    <t>Número de hilos de alambre</t>
  </si>
  <si>
    <t>Alambre galvanizado liso calibre 12, resistencia +140 kgf/mm2</t>
  </si>
  <si>
    <t>Alambre galvanizado por Ha</t>
  </si>
  <si>
    <t>Grapa por Ha</t>
  </si>
  <si>
    <t>Impermeabilizante postes por Ha</t>
  </si>
  <si>
    <t>Cerca eléctrica (valor proporcional por Ha)</t>
  </si>
  <si>
    <t>Impulsor con panel solar, tensores, aisladores, manguera, accesorios general.</t>
  </si>
  <si>
    <t>Alambre galvanizado cal. 12</t>
  </si>
  <si>
    <t>2.8</t>
  </si>
  <si>
    <t>2.9</t>
  </si>
  <si>
    <t>2.10</t>
  </si>
  <si>
    <t>2.11</t>
  </si>
  <si>
    <t>1.11</t>
  </si>
  <si>
    <t>1.12</t>
  </si>
  <si>
    <t>1.13</t>
  </si>
  <si>
    <t>1.14</t>
  </si>
  <si>
    <t>1.15</t>
  </si>
  <si>
    <t>SISTEMAS AGROFORESTALES</t>
  </si>
  <si>
    <t xml:space="preserve">Siembra a 10x13 metros ó 9x15 m; especies frutales arbustivas o arbóreas, forestales nativas o introducidas. </t>
  </si>
  <si>
    <t>Número de forestales por hectárea</t>
  </si>
  <si>
    <t>Número de frutales por hectárea</t>
  </si>
  <si>
    <t>Abono orgánico compostado por Ha-Forestal</t>
  </si>
  <si>
    <t>Abono orgánico compostado por Ha-Frutal</t>
  </si>
  <si>
    <t>1.000 gramos por frutal (fondo hoyo).</t>
  </si>
  <si>
    <t>Aplicar 150 gramos por sitio (frutales).</t>
  </si>
  <si>
    <t>Plantas Forestale</t>
  </si>
  <si>
    <t>,</t>
  </si>
  <si>
    <t>AISLAMIENTO DE PROTECCIÓN BOSQUE DE USO DOMESTICO</t>
  </si>
  <si>
    <t>Aislamiento del área  de Bosque Uso Domestico - BUD, establecido a , favorece procesos de restauración y bosques naturales existente.</t>
  </si>
  <si>
    <t xml:space="preserve">  </t>
  </si>
  <si>
    <t>Número de plantas por kilometro</t>
  </si>
  <si>
    <t xml:space="preserve">Porcentaje de reposición plantas </t>
  </si>
  <si>
    <t xml:space="preserve">Fertilizante compuesto por planta </t>
  </si>
  <si>
    <t>Gramo</t>
  </si>
  <si>
    <t>Fertilizante NPK.</t>
  </si>
  <si>
    <t xml:space="preserve">Fertilizante compuesto por Ha </t>
  </si>
  <si>
    <t>Hidroretenedor por planta</t>
  </si>
  <si>
    <t>Aplicación en el fondo del hoyo al momento de la siembra.</t>
  </si>
  <si>
    <t>Hidroretenedor resiembra por Ha</t>
  </si>
  <si>
    <t>Primer mantenimiento</t>
  </si>
  <si>
    <t>Metas en hectareas primer mantenimeinto</t>
  </si>
  <si>
    <t>Segundo mantenimiento</t>
  </si>
  <si>
    <t>Metas en hectareas segundo mantenimeinto</t>
  </si>
  <si>
    <t>Tercer mantenimiento</t>
  </si>
  <si>
    <t>Metas en hectareas tercer mantenimeinto</t>
  </si>
  <si>
    <t>PRIMER MANTENIMIENTO SIEMBRAS</t>
  </si>
  <si>
    <t>1.1.1</t>
  </si>
  <si>
    <t xml:space="preserve">Replateo o activdad requerida de mantenimiento por la planta </t>
  </si>
  <si>
    <t>1.1.2</t>
  </si>
  <si>
    <t>1.1.3</t>
  </si>
  <si>
    <t>Transporte menor primer mantenimiento</t>
  </si>
  <si>
    <t>Costos mano de obra primer mantenimiento</t>
  </si>
  <si>
    <t>1.2.1</t>
  </si>
  <si>
    <t>kilo</t>
  </si>
  <si>
    <t>1.2.2</t>
  </si>
  <si>
    <t>Costos insumos primer mantenimiento</t>
  </si>
  <si>
    <t>1.3.1</t>
  </si>
  <si>
    <t>1.3.2</t>
  </si>
  <si>
    <t>Transporte  de insumos</t>
  </si>
  <si>
    <t>Otros costos  primer mantenimiento</t>
  </si>
  <si>
    <t>COSTOS PRIMER MANTENIMIENTO</t>
  </si>
  <si>
    <t>SEGUNDO MANTENIMIENTO SIEMBRAS</t>
  </si>
  <si>
    <t>2.1.1</t>
  </si>
  <si>
    <t>2.1.2</t>
  </si>
  <si>
    <t>2.1.3</t>
  </si>
  <si>
    <t>2.1.4</t>
  </si>
  <si>
    <t>2.1.5</t>
  </si>
  <si>
    <t>2.1.6</t>
  </si>
  <si>
    <t>Costos mano de obra segundo mantenimiento</t>
  </si>
  <si>
    <t>2.2.1</t>
  </si>
  <si>
    <t>2.2.2</t>
  </si>
  <si>
    <t>2.2.3</t>
  </si>
  <si>
    <t>2.2.4</t>
  </si>
  <si>
    <t>Costos insumos segundo mantenimiento</t>
  </si>
  <si>
    <t>2.3.1</t>
  </si>
  <si>
    <t>2.3.2</t>
  </si>
  <si>
    <t>Otros costos segundo mantenimiento</t>
  </si>
  <si>
    <t>COSTOS SEGUNDO MANTENIMIENTO</t>
  </si>
  <si>
    <t>TERCER MANTENIMIENTO SIEMBRA</t>
  </si>
  <si>
    <t>3.1.1</t>
  </si>
  <si>
    <t>3.1.2</t>
  </si>
  <si>
    <t>3.1.3</t>
  </si>
  <si>
    <t>Costos mano de obra tercer mantenimiento</t>
  </si>
  <si>
    <t>3.2.1</t>
  </si>
  <si>
    <t>3.2.2</t>
  </si>
  <si>
    <t>Costos insumos tercer mantenimiento</t>
  </si>
  <si>
    <t>3.3.1</t>
  </si>
  <si>
    <t>3.3.2</t>
  </si>
  <si>
    <t>Otros costos tercer mantenimiento</t>
  </si>
  <si>
    <t>COSTOS TERCER MANTENIMIENTO</t>
  </si>
  <si>
    <t>COSTOS TOTAL MANTENIMIENTO SIEMBRAS BUD</t>
  </si>
  <si>
    <t>1.1.4</t>
  </si>
  <si>
    <t>3.1.4</t>
  </si>
  <si>
    <t>SISTEMAS SILVOPASTORILES</t>
  </si>
  <si>
    <t>SISTEMA AGROFORESTALES</t>
  </si>
  <si>
    <t>ENRIQUECIMIENTO ÁREA DE PROTECCIÓN</t>
  </si>
  <si>
    <t>Enriquecimiento de áreas naturales con fines de protección previamente aisladas.</t>
  </si>
  <si>
    <t>Ítem</t>
  </si>
  <si>
    <t>Valor/Hect</t>
  </si>
  <si>
    <t>Alambre de púas calibre 14, resistencia +250 kg/mm2 con capa de galvanizado, rollo por 500 metros.</t>
  </si>
  <si>
    <t>Intervención con fines de aumento de parches de bosque natural en altas densidades aumento de bosques de protección.</t>
  </si>
  <si>
    <t>En la primera fase se utilizan especies  pioneras o secundarias tempranas acorde al ecosistema de referencia, con una densidad de 3.000 arboles por hectárea, distribuidos aleatoriamente de acuerdo a la cobertura existente.</t>
  </si>
  <si>
    <t>COSTOS TOTAL MANTENIMIENTO SIEMBRAS ENR</t>
  </si>
  <si>
    <t>COSTOS TOTAL MANTENIMIENTO SIEMBRAS CV</t>
  </si>
  <si>
    <t>COSTOS TOTAL MANTENIMIENTO SIEMBRAS BP</t>
  </si>
  <si>
    <t>RESTAURACION ALTA DENSIDAD - RAD</t>
  </si>
  <si>
    <t>Número de plantas por hectarea</t>
  </si>
  <si>
    <t>Postes de acero en T</t>
  </si>
  <si>
    <t>2.12</t>
  </si>
  <si>
    <t>2.13</t>
  </si>
  <si>
    <t>2.14</t>
  </si>
  <si>
    <t>2.15</t>
  </si>
  <si>
    <t>2.16</t>
  </si>
  <si>
    <t>Varilla de cobre 1.5 m x3 unidades</t>
  </si>
  <si>
    <t>Cuchilla doble tiro</t>
  </si>
  <si>
    <t xml:space="preserve">Cable Aislado X 50 Metros Para Cerca Eléctrica </t>
  </si>
  <si>
    <t>Desviador de Rayos</t>
  </si>
  <si>
    <t>Supresor de picos</t>
  </si>
  <si>
    <t>Aislador Para Cerca Eléctrica Pivote - Puntilla x 300 unidades</t>
  </si>
  <si>
    <t>Aislador terminal x  25 und</t>
  </si>
  <si>
    <t>Kit Manigueta Portillo (2 Resortes, 4 Recibidores, 2 Maniguetas)</t>
  </si>
  <si>
    <t>Tensores 2 x ha</t>
  </si>
  <si>
    <t>Voltimetro para cerca Electrica</t>
  </si>
  <si>
    <t>alambre de cobre Mt</t>
  </si>
  <si>
    <t>Impulsor x 50 Km</t>
  </si>
  <si>
    <t>Paquete</t>
  </si>
  <si>
    <t>2.17</t>
  </si>
  <si>
    <t>2.18</t>
  </si>
  <si>
    <t>2.19</t>
  </si>
  <si>
    <t>2.20</t>
  </si>
  <si>
    <t>2.21</t>
  </si>
  <si>
    <t>2.22</t>
  </si>
  <si>
    <t>2.23</t>
  </si>
  <si>
    <t>Siembra de plantas a 2,5 metros en línea (nativas e introducidas).(semiplanton 60 cm)</t>
  </si>
  <si>
    <t>Selección de especies nativas sucesionales avanzadas acordes al ecosistema a intervenir. ( anteriormente 165 individuos por ha, altura Semiplanton 60 cm)</t>
  </si>
  <si>
    <t>Costos Unitarios 2024</t>
  </si>
  <si>
    <t>Costos Unitarios 2025</t>
  </si>
  <si>
    <t>Costos Unitarios
2024</t>
  </si>
  <si>
    <t>Costos Unitarios
2025</t>
  </si>
  <si>
    <t>Costos Uni 2024</t>
  </si>
  <si>
    <t>Costos Uni 2025</t>
  </si>
  <si>
    <t>COSTO UNITARIO ESTABLECIMIENTO VIGENCIA 2024 - 2025</t>
  </si>
  <si>
    <t>COSTO UNITARIO MANTENIMIENTO VIGENCIA 2024 - 2025</t>
  </si>
  <si>
    <t xml:space="preserve">COSTO UNITARIO MANTENIMIENTO VIGENCIA 2024- 2025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</si>
</sst>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\ #,##0;[Red]\-&quot;$&quot;\ #,##0"/>
    <numFmt numFmtId="41" formatCode="_-* #,##0_-;\-* #,##0_-;_-* &quot;-&quot;_-;_-@_-"/>
    <numFmt numFmtId="44" formatCode="_-&quot;$&quot;\ * #,##0.00_-;\-&quot;$&quot;\ * #,##0.00_-;_-&quot;$&quot;\ * &quot;-&quot;??_-;_-@_-"/>
    <numFmt numFmtId="164" formatCode="&quot;$&quot;\ #,##0"/>
    <numFmt numFmtId="165" formatCode="0.0"/>
    <numFmt numFmtId="166" formatCode="_-* #,##0_-;\-* #,##0_-;_-* &quot;-&quot;_-;_-@"/>
    <numFmt numFmtId="167" formatCode="#,##0.0"/>
    <numFmt numFmtId="168" formatCode="_-* #,##0.00_-;\-* #,##0.00_-;_-* &quot;-&quot;_-;_-@"/>
    <numFmt numFmtId="170" formatCode="_-&quot;$&quot;\ * #,##0_-;\-&quot;$&quot;\ * #,##0_-;_-&quot;$&quot;\ 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b/>
      <sz val="8"/>
      <color rgb="FF00000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Calibri"/>
      <family val="2"/>
    </font>
    <font>
      <b/>
      <sz val="9"/>
      <color rgb="FF000000"/>
      <name val="Arial"/>
      <family val="2"/>
    </font>
    <font>
      <b/>
      <sz val="9"/>
      <color theme="1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sz val="8"/>
      <color theme="1"/>
      <name val="Arial Narrow"/>
      <family val="2"/>
    </font>
    <font>
      <b/>
      <sz val="11"/>
      <color rgb="FF000000"/>
      <name val="Arial"/>
      <family val="2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9"/>
        <bgColor theme="9"/>
      </patternFill>
    </fill>
    <fill>
      <patternFill patternType="solid">
        <fgColor rgb="FFFEF2CB"/>
        <bgColor rgb="FFFEF2CB"/>
      </patternFill>
    </fill>
    <fill>
      <patternFill patternType="solid">
        <fgColor rgb="FFD9D9D9"/>
        <bgColor rgb="FFD9D9D9"/>
      </patternFill>
    </fill>
    <fill>
      <patternFill patternType="solid">
        <fgColor rgb="FF70AD47"/>
        <bgColor rgb="FF70AD47"/>
      </patternFill>
    </fill>
    <fill>
      <patternFill patternType="solid">
        <fgColor rgb="FFFFF2CC"/>
        <bgColor rgb="FFFFF2CC"/>
      </patternFill>
    </fill>
    <fill>
      <patternFill patternType="solid">
        <fgColor rgb="FFF4B083"/>
        <bgColor rgb="FFF4B083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CC2E5"/>
      </patternFill>
    </fill>
    <fill>
      <patternFill patternType="solid">
        <fgColor theme="0"/>
        <bgColor rgb="FFA8D08D"/>
      </patternFill>
    </fill>
    <fill>
      <patternFill patternType="solid">
        <fgColor theme="0"/>
        <bgColor rgb="FF92D050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</cellStyleXfs>
  <cellXfs count="610">
    <xf numFmtId="0" fontId="0" fillId="0" borderId="0" xfId="0"/>
    <xf numFmtId="0" fontId="2" fillId="3" borderId="8" xfId="0" applyFont="1" applyFill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165" fontId="6" fillId="0" borderId="8" xfId="3" applyNumberFormat="1" applyFont="1" applyBorder="1" applyAlignment="1">
      <alignment horizontal="center" vertical="center"/>
    </xf>
    <xf numFmtId="1" fontId="6" fillId="0" borderId="8" xfId="3" applyNumberFormat="1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 vertical="center"/>
    </xf>
    <xf numFmtId="41" fontId="0" fillId="0" borderId="8" xfId="1" applyFont="1" applyBorder="1"/>
    <xf numFmtId="41" fontId="0" fillId="0" borderId="8" xfId="0" applyNumberFormat="1" applyBorder="1"/>
    <xf numFmtId="3" fontId="9" fillId="0" borderId="8" xfId="3" applyNumberFormat="1" applyFont="1" applyBorder="1" applyAlignment="1">
      <alignment vertical="center"/>
    </xf>
    <xf numFmtId="41" fontId="0" fillId="0" borderId="9" xfId="0" applyNumberFormat="1" applyBorder="1"/>
    <xf numFmtId="41" fontId="2" fillId="0" borderId="8" xfId="1" applyFont="1" applyBorder="1"/>
    <xf numFmtId="1" fontId="0" fillId="0" borderId="8" xfId="0" applyNumberFormat="1" applyBorder="1"/>
    <xf numFmtId="41" fontId="2" fillId="0" borderId="9" xfId="1" applyFont="1" applyBorder="1"/>
    <xf numFmtId="9" fontId="0" fillId="0" borderId="8" xfId="2" applyFont="1" applyBorder="1"/>
    <xf numFmtId="41" fontId="2" fillId="0" borderId="8" xfId="0" applyNumberFormat="1" applyFont="1" applyBorder="1"/>
    <xf numFmtId="0" fontId="0" fillId="0" borderId="7" xfId="0" applyBorder="1"/>
    <xf numFmtId="41" fontId="2" fillId="0" borderId="9" xfId="0" applyNumberFormat="1" applyFont="1" applyBorder="1"/>
    <xf numFmtId="0" fontId="0" fillId="3" borderId="11" xfId="0" applyFill="1" applyBorder="1"/>
    <xf numFmtId="41" fontId="2" fillId="3" borderId="11" xfId="0" applyNumberFormat="1" applyFont="1" applyFill="1" applyBorder="1"/>
    <xf numFmtId="41" fontId="2" fillId="3" borderId="12" xfId="0" applyNumberFormat="1" applyFont="1" applyFill="1" applyBorder="1"/>
    <xf numFmtId="41" fontId="0" fillId="0" borderId="0" xfId="0" applyNumberFormat="1"/>
    <xf numFmtId="41" fontId="0" fillId="0" borderId="0" xfId="1" applyFont="1"/>
    <xf numFmtId="0" fontId="5" fillId="3" borderId="8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9" fontId="6" fillId="5" borderId="8" xfId="3" applyNumberFormat="1" applyFont="1" applyFill="1" applyBorder="1" applyAlignment="1">
      <alignment horizontal="center" vertical="center"/>
    </xf>
    <xf numFmtId="165" fontId="0" fillId="0" borderId="8" xfId="0" applyNumberFormat="1" applyBorder="1"/>
    <xf numFmtId="9" fontId="0" fillId="0" borderId="8" xfId="2" applyFont="1" applyBorder="1" applyAlignment="1">
      <alignment horizontal="center" vertical="center"/>
    </xf>
    <xf numFmtId="0" fontId="0" fillId="2" borderId="8" xfId="0" applyFill="1" applyBorder="1"/>
    <xf numFmtId="0" fontId="10" fillId="6" borderId="20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9" fontId="12" fillId="0" borderId="20" xfId="0" applyNumberFormat="1" applyFont="1" applyBorder="1" applyAlignment="1">
      <alignment horizontal="center" vertical="center"/>
    </xf>
    <xf numFmtId="9" fontId="12" fillId="8" borderId="20" xfId="0" applyNumberFormat="1" applyFont="1" applyFill="1" applyBorder="1" applyAlignment="1">
      <alignment horizontal="center" vertical="center"/>
    </xf>
    <xf numFmtId="1" fontId="12" fillId="0" borderId="20" xfId="0" applyNumberFormat="1" applyFont="1" applyBorder="1" applyAlignment="1">
      <alignment horizontal="center" vertical="center"/>
    </xf>
    <xf numFmtId="165" fontId="12" fillId="0" borderId="20" xfId="0" applyNumberFormat="1" applyFont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 wrapText="1"/>
    </xf>
    <xf numFmtId="0" fontId="14" fillId="9" borderId="20" xfId="0" applyFont="1" applyFill="1" applyBorder="1" applyAlignment="1">
      <alignment horizontal="center" vertical="center" wrapText="1"/>
    </xf>
    <xf numFmtId="0" fontId="14" fillId="9" borderId="32" xfId="0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3" fillId="0" borderId="20" xfId="0" applyFont="1" applyBorder="1"/>
    <xf numFmtId="0" fontId="15" fillId="0" borderId="20" xfId="0" applyFont="1" applyBorder="1"/>
    <xf numFmtId="0" fontId="15" fillId="0" borderId="32" xfId="0" applyFont="1" applyBorder="1"/>
    <xf numFmtId="166" fontId="15" fillId="0" borderId="0" xfId="0" applyNumberFormat="1" applyFont="1"/>
    <xf numFmtId="166" fontId="15" fillId="0" borderId="20" xfId="0" applyNumberFormat="1" applyFont="1" applyBorder="1"/>
    <xf numFmtId="3" fontId="16" fillId="0" borderId="20" xfId="0" applyNumberFormat="1" applyFont="1" applyBorder="1" applyAlignment="1">
      <alignment vertical="center"/>
    </xf>
    <xf numFmtId="166" fontId="15" fillId="0" borderId="32" xfId="0" applyNumberFormat="1" applyFont="1" applyBorder="1"/>
    <xf numFmtId="166" fontId="13" fillId="0" borderId="20" xfId="0" applyNumberFormat="1" applyFont="1" applyBorder="1"/>
    <xf numFmtId="166" fontId="13" fillId="0" borderId="32" xfId="0" applyNumberFormat="1" applyFont="1" applyBorder="1"/>
    <xf numFmtId="1" fontId="15" fillId="0" borderId="20" xfId="0" applyNumberFormat="1" applyFont="1" applyBorder="1"/>
    <xf numFmtId="165" fontId="15" fillId="0" borderId="20" xfId="0" applyNumberFormat="1" applyFont="1" applyBorder="1"/>
    <xf numFmtId="9" fontId="15" fillId="0" borderId="20" xfId="0" applyNumberFormat="1" applyFont="1" applyBorder="1" applyAlignment="1">
      <alignment horizontal="center" vertical="center"/>
    </xf>
    <xf numFmtId="0" fontId="15" fillId="6" borderId="36" xfId="0" applyFont="1" applyFill="1" applyBorder="1"/>
    <xf numFmtId="166" fontId="13" fillId="6" borderId="36" xfId="0" applyNumberFormat="1" applyFont="1" applyFill="1" applyBorder="1"/>
    <xf numFmtId="166" fontId="13" fillId="6" borderId="37" xfId="0" applyNumberFormat="1" applyFont="1" applyFill="1" applyBorder="1"/>
    <xf numFmtId="0" fontId="4" fillId="2" borderId="0" xfId="0" applyFont="1" applyFill="1" applyAlignment="1">
      <alignment vertical="center"/>
    </xf>
    <xf numFmtId="166" fontId="0" fillId="0" borderId="0" xfId="0" applyNumberFormat="1"/>
    <xf numFmtId="41" fontId="2" fillId="0" borderId="0" xfId="1" applyFont="1"/>
    <xf numFmtId="41" fontId="2" fillId="0" borderId="0" xfId="0" applyNumberFormat="1" applyFont="1"/>
    <xf numFmtId="166" fontId="2" fillId="0" borderId="0" xfId="0" applyNumberFormat="1" applyFont="1"/>
    <xf numFmtId="0" fontId="18" fillId="0" borderId="0" xfId="0" applyFont="1"/>
    <xf numFmtId="0" fontId="19" fillId="10" borderId="20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7" borderId="20" xfId="0" applyFont="1" applyFill="1" applyBorder="1" applyAlignment="1">
      <alignment horizontal="center" vertical="center"/>
    </xf>
    <xf numFmtId="9" fontId="21" fillId="0" borderId="20" xfId="0" applyNumberFormat="1" applyFont="1" applyBorder="1" applyAlignment="1">
      <alignment horizontal="center" vertical="center"/>
    </xf>
    <xf numFmtId="9" fontId="21" fillId="11" borderId="20" xfId="0" applyNumberFormat="1" applyFont="1" applyFill="1" applyBorder="1" applyAlignment="1">
      <alignment horizontal="center" vertical="center"/>
    </xf>
    <xf numFmtId="1" fontId="21" fillId="0" borderId="20" xfId="0" applyNumberFormat="1" applyFont="1" applyBorder="1" applyAlignment="1">
      <alignment horizontal="center" vertical="center"/>
    </xf>
    <xf numFmtId="165" fontId="21" fillId="0" borderId="20" xfId="0" applyNumberFormat="1" applyFont="1" applyBorder="1" applyAlignment="1">
      <alignment horizontal="center" vertical="center"/>
    </xf>
    <xf numFmtId="0" fontId="23" fillId="12" borderId="31" xfId="0" applyFont="1" applyFill="1" applyBorder="1" applyAlignment="1">
      <alignment horizontal="center" vertical="center" wrapText="1"/>
    </xf>
    <xf numFmtId="0" fontId="23" fillId="12" borderId="20" xfId="0" applyFont="1" applyFill="1" applyBorder="1" applyAlignment="1">
      <alignment horizontal="center" vertical="center" wrapText="1"/>
    </xf>
    <xf numFmtId="0" fontId="23" fillId="12" borderId="32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22" fillId="0" borderId="20" xfId="0" applyFont="1" applyBorder="1"/>
    <xf numFmtId="0" fontId="18" fillId="0" borderId="20" xfId="0" applyFont="1" applyBorder="1"/>
    <xf numFmtId="0" fontId="18" fillId="0" borderId="32" xfId="0" applyFont="1" applyBorder="1"/>
    <xf numFmtId="166" fontId="18" fillId="0" borderId="0" xfId="0" applyNumberFormat="1" applyFont="1"/>
    <xf numFmtId="166" fontId="18" fillId="0" borderId="20" xfId="0" applyNumberFormat="1" applyFont="1" applyBorder="1"/>
    <xf numFmtId="3" fontId="20" fillId="0" borderId="20" xfId="0" applyNumberFormat="1" applyFont="1" applyBorder="1" applyAlignment="1">
      <alignment vertical="center"/>
    </xf>
    <xf numFmtId="166" fontId="18" fillId="0" borderId="32" xfId="0" applyNumberFormat="1" applyFont="1" applyBorder="1"/>
    <xf numFmtId="166" fontId="22" fillId="0" borderId="20" xfId="0" applyNumberFormat="1" applyFont="1" applyBorder="1"/>
    <xf numFmtId="166" fontId="22" fillId="0" borderId="32" xfId="0" applyNumberFormat="1" applyFont="1" applyBorder="1"/>
    <xf numFmtId="1" fontId="18" fillId="0" borderId="20" xfId="0" applyNumberFormat="1" applyFont="1" applyBorder="1"/>
    <xf numFmtId="165" fontId="18" fillId="0" borderId="20" xfId="0" applyNumberFormat="1" applyFont="1" applyBorder="1"/>
    <xf numFmtId="9" fontId="18" fillId="0" borderId="20" xfId="0" applyNumberFormat="1" applyFont="1" applyBorder="1" applyAlignment="1">
      <alignment horizontal="center" vertical="center"/>
    </xf>
    <xf numFmtId="9" fontId="18" fillId="7" borderId="20" xfId="0" applyNumberFormat="1" applyFont="1" applyFill="1" applyBorder="1" applyAlignment="1">
      <alignment horizontal="center" vertical="center"/>
    </xf>
    <xf numFmtId="0" fontId="18" fillId="10" borderId="36" xfId="0" applyFont="1" applyFill="1" applyBorder="1"/>
    <xf numFmtId="166" fontId="22" fillId="10" borderId="36" xfId="0" applyNumberFormat="1" applyFont="1" applyFill="1" applyBorder="1"/>
    <xf numFmtId="166" fontId="22" fillId="10" borderId="37" xfId="0" applyNumberFormat="1" applyFont="1" applyFill="1" applyBorder="1"/>
    <xf numFmtId="41" fontId="24" fillId="0" borderId="0" xfId="1" applyFont="1"/>
    <xf numFmtId="0" fontId="3" fillId="6" borderId="2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9" fontId="4" fillId="8" borderId="20" xfId="0" applyNumberFormat="1" applyFont="1" applyFill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0" fontId="8" fillId="9" borderId="31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8" fillId="9" borderId="32" xfId="0" applyFont="1" applyFill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/>
    </xf>
    <xf numFmtId="0" fontId="26" fillId="0" borderId="20" xfId="0" applyFont="1" applyBorder="1"/>
    <xf numFmtId="0" fontId="27" fillId="0" borderId="20" xfId="0" applyFont="1" applyBorder="1"/>
    <xf numFmtId="0" fontId="27" fillId="0" borderId="32" xfId="0" applyFont="1" applyBorder="1"/>
    <xf numFmtId="166" fontId="27" fillId="0" borderId="20" xfId="0" applyNumberFormat="1" applyFont="1" applyBorder="1"/>
    <xf numFmtId="3" fontId="28" fillId="0" borderId="20" xfId="0" applyNumberFormat="1" applyFont="1" applyBorder="1" applyAlignment="1">
      <alignment vertical="center"/>
    </xf>
    <xf numFmtId="166" fontId="26" fillId="0" borderId="20" xfId="0" applyNumberFormat="1" applyFont="1" applyBorder="1"/>
    <xf numFmtId="166" fontId="26" fillId="0" borderId="32" xfId="0" applyNumberFormat="1" applyFont="1" applyBorder="1"/>
    <xf numFmtId="1" fontId="27" fillId="0" borderId="20" xfId="0" applyNumberFormat="1" applyFont="1" applyBorder="1"/>
    <xf numFmtId="165" fontId="27" fillId="0" borderId="20" xfId="0" applyNumberFormat="1" applyFont="1" applyBorder="1"/>
    <xf numFmtId="9" fontId="27" fillId="0" borderId="20" xfId="0" applyNumberFormat="1" applyFont="1" applyBorder="1" applyAlignment="1">
      <alignment horizontal="center" vertical="center"/>
    </xf>
    <xf numFmtId="0" fontId="27" fillId="6" borderId="36" xfId="0" applyFont="1" applyFill="1" applyBorder="1"/>
    <xf numFmtId="166" fontId="26" fillId="6" borderId="36" xfId="0" applyNumberFormat="1" applyFont="1" applyFill="1" applyBorder="1"/>
    <xf numFmtId="166" fontId="26" fillId="6" borderId="37" xfId="0" applyNumberFormat="1" applyFont="1" applyFill="1" applyBorder="1"/>
    <xf numFmtId="0" fontId="2" fillId="0" borderId="0" xfId="0" applyFont="1"/>
    <xf numFmtId="166" fontId="27" fillId="0" borderId="0" xfId="0" applyNumberFormat="1" applyFont="1"/>
    <xf numFmtId="0" fontId="28" fillId="0" borderId="21" xfId="0" quotePrefix="1" applyFont="1" applyBorder="1" applyAlignment="1">
      <alignment vertical="center"/>
    </xf>
    <xf numFmtId="0" fontId="28" fillId="0" borderId="19" xfId="0" applyFont="1" applyBorder="1" applyAlignment="1">
      <alignment vertical="center"/>
    </xf>
    <xf numFmtId="9" fontId="4" fillId="0" borderId="20" xfId="0" applyNumberFormat="1" applyFont="1" applyBorder="1" applyAlignment="1">
      <alignment horizontal="center" vertical="center"/>
    </xf>
    <xf numFmtId="166" fontId="27" fillId="0" borderId="32" xfId="0" applyNumberFormat="1" applyFont="1" applyBorder="1"/>
    <xf numFmtId="0" fontId="29" fillId="0" borderId="20" xfId="0" applyFont="1" applyBorder="1"/>
    <xf numFmtId="0" fontId="4" fillId="13" borderId="20" xfId="0" applyFont="1" applyFill="1" applyBorder="1" applyAlignment="1">
      <alignment horizontal="center" vertical="center"/>
    </xf>
    <xf numFmtId="0" fontId="15" fillId="0" borderId="0" xfId="0" applyFont="1"/>
    <xf numFmtId="0" fontId="27" fillId="0" borderId="0" xfId="0" applyFont="1" applyAlignment="1">
      <alignment horizontal="center"/>
    </xf>
    <xf numFmtId="0" fontId="26" fillId="6" borderId="20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/>
    </xf>
    <xf numFmtId="0" fontId="27" fillId="0" borderId="20" xfId="0" applyFont="1" applyBorder="1" applyAlignment="1">
      <alignment horizontal="left" vertical="center"/>
    </xf>
    <xf numFmtId="166" fontId="27" fillId="8" borderId="20" xfId="0" applyNumberFormat="1" applyFont="1" applyFill="1" applyBorder="1" applyAlignment="1">
      <alignment horizontal="center" vertical="center"/>
    </xf>
    <xf numFmtId="9" fontId="27" fillId="0" borderId="20" xfId="0" applyNumberFormat="1" applyFont="1" applyBorder="1" applyAlignment="1">
      <alignment horizontal="center"/>
    </xf>
    <xf numFmtId="1" fontId="27" fillId="0" borderId="20" xfId="0" applyNumberFormat="1" applyFont="1" applyBorder="1" applyAlignment="1">
      <alignment horizontal="center" wrapText="1"/>
    </xf>
    <xf numFmtId="0" fontId="27" fillId="14" borderId="20" xfId="0" applyFont="1" applyFill="1" applyBorder="1" applyAlignment="1">
      <alignment horizontal="center"/>
    </xf>
    <xf numFmtId="0" fontId="27" fillId="15" borderId="20" xfId="0" applyFont="1" applyFill="1" applyBorder="1" applyAlignment="1">
      <alignment horizontal="center"/>
    </xf>
    <xf numFmtId="0" fontId="27" fillId="16" borderId="20" xfId="0" applyFont="1" applyFill="1" applyBorder="1" applyAlignment="1">
      <alignment horizontal="center"/>
    </xf>
    <xf numFmtId="0" fontId="30" fillId="9" borderId="31" xfId="0" applyFont="1" applyFill="1" applyBorder="1" applyAlignment="1">
      <alignment horizontal="center" vertical="center" wrapText="1"/>
    </xf>
    <xf numFmtId="0" fontId="30" fillId="9" borderId="20" xfId="0" applyFont="1" applyFill="1" applyBorder="1" applyAlignment="1">
      <alignment horizontal="center" vertical="center" wrapText="1"/>
    </xf>
    <xf numFmtId="0" fontId="30" fillId="9" borderId="32" xfId="0" applyFont="1" applyFill="1" applyBorder="1" applyAlignment="1">
      <alignment horizontal="center" vertical="center" wrapText="1"/>
    </xf>
    <xf numFmtId="166" fontId="26" fillId="0" borderId="0" xfId="0" applyNumberFormat="1" applyFont="1"/>
    <xf numFmtId="0" fontId="26" fillId="6" borderId="8" xfId="0" applyFont="1" applyFill="1" applyBorder="1" applyAlignment="1">
      <alignment horizontal="center" vertical="center"/>
    </xf>
    <xf numFmtId="0" fontId="27" fillId="0" borderId="8" xfId="0" applyFont="1" applyBorder="1"/>
    <xf numFmtId="0" fontId="27" fillId="0" borderId="8" xfId="0" applyFont="1" applyBorder="1" applyAlignment="1">
      <alignment horizontal="center"/>
    </xf>
    <xf numFmtId="0" fontId="27" fillId="0" borderId="8" xfId="0" applyFont="1" applyBorder="1" applyAlignment="1">
      <alignment horizontal="left" vertical="center"/>
    </xf>
    <xf numFmtId="166" fontId="27" fillId="8" borderId="8" xfId="0" applyNumberFormat="1" applyFont="1" applyFill="1" applyBorder="1" applyAlignment="1">
      <alignment horizontal="center" vertical="center"/>
    </xf>
    <xf numFmtId="9" fontId="27" fillId="0" borderId="8" xfId="0" applyNumberFormat="1" applyFont="1" applyBorder="1" applyAlignment="1">
      <alignment horizontal="center"/>
    </xf>
    <xf numFmtId="1" fontId="27" fillId="0" borderId="8" xfId="0" applyNumberFormat="1" applyFont="1" applyBorder="1" applyAlignment="1">
      <alignment horizontal="center" wrapText="1"/>
    </xf>
    <xf numFmtId="0" fontId="27" fillId="14" borderId="8" xfId="0" applyFont="1" applyFill="1" applyBorder="1" applyAlignment="1">
      <alignment horizontal="center"/>
    </xf>
    <xf numFmtId="0" fontId="27" fillId="15" borderId="8" xfId="0" applyFont="1" applyFill="1" applyBorder="1" applyAlignment="1">
      <alignment horizontal="center"/>
    </xf>
    <xf numFmtId="0" fontId="27" fillId="16" borderId="8" xfId="0" applyFont="1" applyFill="1" applyBorder="1" applyAlignment="1">
      <alignment horizontal="center"/>
    </xf>
    <xf numFmtId="0" fontId="30" fillId="9" borderId="8" xfId="0" applyFont="1" applyFill="1" applyBorder="1" applyAlignment="1">
      <alignment horizontal="center" vertical="center" wrapText="1"/>
    </xf>
    <xf numFmtId="0" fontId="30" fillId="9" borderId="7" xfId="0" applyFont="1" applyFill="1" applyBorder="1" applyAlignment="1">
      <alignment horizontal="center" vertical="center" wrapText="1"/>
    </xf>
    <xf numFmtId="0" fontId="30" fillId="9" borderId="9" xfId="0" applyFont="1" applyFill="1" applyBorder="1" applyAlignment="1">
      <alignment horizontal="center" vertical="center" wrapText="1"/>
    </xf>
    <xf numFmtId="166" fontId="26" fillId="6" borderId="11" xfId="0" applyNumberFormat="1" applyFont="1" applyFill="1" applyBorder="1"/>
    <xf numFmtId="166" fontId="26" fillId="6" borderId="12" xfId="0" applyNumberFormat="1" applyFont="1" applyFill="1" applyBorder="1"/>
    <xf numFmtId="0" fontId="26" fillId="6" borderId="1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 vertical="center"/>
    </xf>
    <xf numFmtId="165" fontId="12" fillId="0" borderId="8" xfId="0" applyNumberFormat="1" applyFont="1" applyBorder="1" applyAlignment="1">
      <alignment horizontal="center"/>
    </xf>
    <xf numFmtId="0" fontId="14" fillId="9" borderId="8" xfId="0" applyFont="1" applyFill="1" applyBorder="1" applyAlignment="1">
      <alignment horizontal="center" vertical="center" wrapText="1"/>
    </xf>
    <xf numFmtId="0" fontId="13" fillId="0" borderId="8" xfId="0" applyFont="1" applyBorder="1"/>
    <xf numFmtId="0" fontId="15" fillId="0" borderId="8" xfId="0" applyFont="1" applyBorder="1"/>
    <xf numFmtId="168" fontId="15" fillId="0" borderId="8" xfId="0" applyNumberFormat="1" applyFont="1" applyBorder="1"/>
    <xf numFmtId="166" fontId="15" fillId="0" borderId="8" xfId="0" applyNumberFormat="1" applyFont="1" applyBorder="1"/>
    <xf numFmtId="3" fontId="16" fillId="0" borderId="8" xfId="0" applyNumberFormat="1" applyFont="1" applyBorder="1" applyAlignment="1">
      <alignment vertical="center"/>
    </xf>
    <xf numFmtId="166" fontId="13" fillId="0" borderId="8" xfId="0" applyNumberFormat="1" applyFont="1" applyBorder="1"/>
    <xf numFmtId="1" fontId="15" fillId="0" borderId="8" xfId="0" applyNumberFormat="1" applyFont="1" applyBorder="1"/>
    <xf numFmtId="2" fontId="15" fillId="0" borderId="8" xfId="0" applyNumberFormat="1" applyFont="1" applyBorder="1"/>
    <xf numFmtId="9" fontId="15" fillId="0" borderId="8" xfId="0" applyNumberFormat="1" applyFont="1" applyBorder="1"/>
    <xf numFmtId="0" fontId="14" fillId="9" borderId="7" xfId="0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5" fillId="0" borderId="9" xfId="0" applyFont="1" applyBorder="1"/>
    <xf numFmtId="0" fontId="15" fillId="0" borderId="7" xfId="0" applyFont="1" applyBorder="1" applyAlignment="1">
      <alignment horizontal="center" vertical="center"/>
    </xf>
    <xf numFmtId="166" fontId="15" fillId="0" borderId="9" xfId="0" applyNumberFormat="1" applyFont="1" applyBorder="1"/>
    <xf numFmtId="166" fontId="13" fillId="0" borderId="9" xfId="0" applyNumberFormat="1" applyFont="1" applyBorder="1"/>
    <xf numFmtId="0" fontId="15" fillId="0" borderId="7" xfId="0" applyFont="1" applyBorder="1"/>
    <xf numFmtId="0" fontId="15" fillId="6" borderId="11" xfId="0" applyFont="1" applyFill="1" applyBorder="1"/>
    <xf numFmtId="166" fontId="13" fillId="6" borderId="11" xfId="0" applyNumberFormat="1" applyFont="1" applyFill="1" applyBorder="1"/>
    <xf numFmtId="166" fontId="13" fillId="6" borderId="12" xfId="0" applyNumberFormat="1" applyFont="1" applyFill="1" applyBorder="1"/>
    <xf numFmtId="0" fontId="26" fillId="0" borderId="8" xfId="0" applyFont="1" applyBorder="1" applyAlignment="1">
      <alignment horizontal="center" vertical="center"/>
    </xf>
    <xf numFmtId="0" fontId="15" fillId="2" borderId="20" xfId="0" applyFont="1" applyFill="1" applyBorder="1"/>
    <xf numFmtId="0" fontId="31" fillId="12" borderId="20" xfId="0" applyFont="1" applyFill="1" applyBorder="1" applyAlignment="1">
      <alignment horizontal="center" vertical="center" wrapText="1"/>
    </xf>
    <xf numFmtId="6" fontId="35" fillId="0" borderId="0" xfId="0" applyNumberFormat="1" applyFont="1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41" fontId="2" fillId="0" borderId="8" xfId="1" applyFont="1" applyBorder="1" applyAlignment="1">
      <alignment horizontal="center"/>
    </xf>
    <xf numFmtId="41" fontId="2" fillId="0" borderId="8" xfId="0" applyNumberFormat="1" applyFont="1" applyBorder="1" applyAlignment="1">
      <alignment horizontal="center"/>
    </xf>
    <xf numFmtId="41" fontId="2" fillId="3" borderId="11" xfId="0" applyNumberFormat="1" applyFont="1" applyFill="1" applyBorder="1" applyAlignment="1">
      <alignment horizontal="center"/>
    </xf>
    <xf numFmtId="0" fontId="34" fillId="6" borderId="20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9" fontId="17" fillId="0" borderId="20" xfId="0" applyNumberFormat="1" applyFont="1" applyBorder="1" applyAlignment="1">
      <alignment horizontal="center" vertical="center"/>
    </xf>
    <xf numFmtId="9" fontId="17" fillId="8" borderId="20" xfId="0" applyNumberFormat="1" applyFont="1" applyFill="1" applyBorder="1" applyAlignment="1">
      <alignment horizontal="center" vertical="center"/>
    </xf>
    <xf numFmtId="1" fontId="17" fillId="0" borderId="20" xfId="0" applyNumberFormat="1" applyFont="1" applyBorder="1" applyAlignment="1">
      <alignment horizontal="center" vertical="center"/>
    </xf>
    <xf numFmtId="165" fontId="17" fillId="0" borderId="20" xfId="0" applyNumberFormat="1" applyFont="1" applyBorder="1" applyAlignment="1">
      <alignment horizontal="center" vertical="center"/>
    </xf>
    <xf numFmtId="3" fontId="17" fillId="0" borderId="20" xfId="0" applyNumberFormat="1" applyFont="1" applyBorder="1" applyAlignment="1">
      <alignment horizontal="center" vertical="center"/>
    </xf>
    <xf numFmtId="0" fontId="36" fillId="9" borderId="31" xfId="0" applyFont="1" applyFill="1" applyBorder="1" applyAlignment="1">
      <alignment horizontal="center" vertical="center" wrapText="1"/>
    </xf>
    <xf numFmtId="0" fontId="36" fillId="9" borderId="20" xfId="0" applyFont="1" applyFill="1" applyBorder="1" applyAlignment="1">
      <alignment horizontal="center" vertical="center" wrapText="1"/>
    </xf>
    <xf numFmtId="0" fontId="36" fillId="9" borderId="3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3" fontId="17" fillId="0" borderId="20" xfId="0" applyNumberFormat="1" applyFont="1" applyBorder="1" applyAlignment="1">
      <alignment vertical="center"/>
    </xf>
    <xf numFmtId="3" fontId="15" fillId="0" borderId="20" xfId="0" applyNumberFormat="1" applyFont="1" applyBorder="1"/>
    <xf numFmtId="167" fontId="15" fillId="0" borderId="20" xfId="0" applyNumberFormat="1" applyFont="1" applyBorder="1"/>
    <xf numFmtId="0" fontId="26" fillId="18" borderId="7" xfId="0" applyFont="1" applyFill="1" applyBorder="1" applyAlignment="1">
      <alignment horizontal="left"/>
    </xf>
    <xf numFmtId="0" fontId="26" fillId="18" borderId="8" xfId="0" applyFont="1" applyFill="1" applyBorder="1" applyAlignment="1">
      <alignment vertical="center"/>
    </xf>
    <xf numFmtId="166" fontId="27" fillId="18" borderId="8" xfId="0" applyNumberFormat="1" applyFont="1" applyFill="1" applyBorder="1" applyAlignment="1">
      <alignment horizontal="center"/>
    </xf>
    <xf numFmtId="166" fontId="27" fillId="18" borderId="8" xfId="0" applyNumberFormat="1" applyFont="1" applyFill="1" applyBorder="1"/>
    <xf numFmtId="166" fontId="26" fillId="18" borderId="8" xfId="0" applyNumberFormat="1" applyFont="1" applyFill="1" applyBorder="1"/>
    <xf numFmtId="166" fontId="26" fillId="18" borderId="8" xfId="0" applyNumberFormat="1" applyFont="1" applyFill="1" applyBorder="1" applyAlignment="1">
      <alignment horizontal="center"/>
    </xf>
    <xf numFmtId="166" fontId="27" fillId="18" borderId="9" xfId="0" applyNumberFormat="1" applyFont="1" applyFill="1" applyBorder="1"/>
    <xf numFmtId="0" fontId="26" fillId="18" borderId="7" xfId="0" applyFont="1" applyFill="1" applyBorder="1"/>
    <xf numFmtId="0" fontId="26" fillId="18" borderId="8" xfId="0" applyFont="1" applyFill="1" applyBorder="1"/>
    <xf numFmtId="0" fontId="27" fillId="18" borderId="7" xfId="0" applyFont="1" applyFill="1" applyBorder="1" applyAlignment="1">
      <alignment horizontal="center" vertical="center"/>
    </xf>
    <xf numFmtId="0" fontId="27" fillId="18" borderId="8" xfId="0" applyFont="1" applyFill="1" applyBorder="1" applyAlignment="1">
      <alignment wrapText="1"/>
    </xf>
    <xf numFmtId="166" fontId="27" fillId="18" borderId="8" xfId="0" applyNumberFormat="1" applyFont="1" applyFill="1" applyBorder="1" applyAlignment="1">
      <alignment horizontal="center" vertical="center"/>
    </xf>
    <xf numFmtId="166" fontId="27" fillId="18" borderId="9" xfId="0" applyNumberFormat="1" applyFont="1" applyFill="1" applyBorder="1" applyAlignment="1">
      <alignment horizontal="center" vertical="center"/>
    </xf>
    <xf numFmtId="0" fontId="27" fillId="18" borderId="8" xfId="0" applyFont="1" applyFill="1" applyBorder="1"/>
    <xf numFmtId="166" fontId="26" fillId="18" borderId="9" xfId="0" applyNumberFormat="1" applyFont="1" applyFill="1" applyBorder="1"/>
    <xf numFmtId="0" fontId="27" fillId="18" borderId="7" xfId="0" applyFont="1" applyFill="1" applyBorder="1"/>
    <xf numFmtId="9" fontId="27" fillId="18" borderId="8" xfId="0" applyNumberFormat="1" applyFont="1" applyFill="1" applyBorder="1" applyAlignment="1">
      <alignment horizontal="center"/>
    </xf>
    <xf numFmtId="0" fontId="26" fillId="18" borderId="8" xfId="0" applyFont="1" applyFill="1" applyBorder="1" applyAlignment="1">
      <alignment horizontal="center"/>
    </xf>
    <xf numFmtId="0" fontId="26" fillId="19" borderId="7" xfId="0" applyFont="1" applyFill="1" applyBorder="1" applyAlignment="1">
      <alignment horizontal="left"/>
    </xf>
    <xf numFmtId="0" fontId="26" fillId="19" borderId="8" xfId="0" applyFont="1" applyFill="1" applyBorder="1"/>
    <xf numFmtId="0" fontId="26" fillId="19" borderId="8" xfId="0" applyFont="1" applyFill="1" applyBorder="1" applyAlignment="1">
      <alignment horizontal="center"/>
    </xf>
    <xf numFmtId="3" fontId="26" fillId="19" borderId="8" xfId="0" applyNumberFormat="1" applyFont="1" applyFill="1" applyBorder="1"/>
    <xf numFmtId="0" fontId="26" fillId="19" borderId="8" xfId="0" applyFont="1" applyFill="1" applyBorder="1" applyAlignment="1">
      <alignment horizontal="center" vertical="center"/>
    </xf>
    <xf numFmtId="0" fontId="26" fillId="19" borderId="8" xfId="0" applyFont="1" applyFill="1" applyBorder="1" applyAlignment="1">
      <alignment horizontal="left"/>
    </xf>
    <xf numFmtId="0" fontId="26" fillId="19" borderId="9" xfId="0" applyFont="1" applyFill="1" applyBorder="1" applyAlignment="1">
      <alignment horizontal="left"/>
    </xf>
    <xf numFmtId="0" fontId="27" fillId="19" borderId="7" xfId="0" applyFont="1" applyFill="1" applyBorder="1"/>
    <xf numFmtId="0" fontId="27" fillId="19" borderId="8" xfId="0" applyFont="1" applyFill="1" applyBorder="1" applyAlignment="1">
      <alignment horizontal="center"/>
    </xf>
    <xf numFmtId="166" fontId="27" fillId="19" borderId="8" xfId="0" applyNumberFormat="1" applyFont="1" applyFill="1" applyBorder="1"/>
    <xf numFmtId="166" fontId="26" fillId="19" borderId="8" xfId="0" applyNumberFormat="1" applyFont="1" applyFill="1" applyBorder="1"/>
    <xf numFmtId="166" fontId="27" fillId="19" borderId="8" xfId="0" applyNumberFormat="1" applyFont="1" applyFill="1" applyBorder="1" applyAlignment="1">
      <alignment horizontal="center" vertical="center"/>
    </xf>
    <xf numFmtId="166" fontId="27" fillId="19" borderId="9" xfId="0" applyNumberFormat="1" applyFont="1" applyFill="1" applyBorder="1"/>
    <xf numFmtId="0" fontId="27" fillId="19" borderId="8" xfId="0" applyFont="1" applyFill="1" applyBorder="1"/>
    <xf numFmtId="166" fontId="26" fillId="19" borderId="9" xfId="0" applyNumberFormat="1" applyFont="1" applyFill="1" applyBorder="1"/>
    <xf numFmtId="0" fontId="26" fillId="19" borderId="7" xfId="0" applyFont="1" applyFill="1" applyBorder="1"/>
    <xf numFmtId="168" fontId="27" fillId="19" borderId="8" xfId="0" applyNumberFormat="1" applyFont="1" applyFill="1" applyBorder="1"/>
    <xf numFmtId="9" fontId="27" fillId="19" borderId="8" xfId="0" applyNumberFormat="1" applyFont="1" applyFill="1" applyBorder="1" applyAlignment="1">
      <alignment horizontal="center"/>
    </xf>
    <xf numFmtId="0" fontId="26" fillId="20" borderId="7" xfId="0" applyFont="1" applyFill="1" applyBorder="1" applyAlignment="1">
      <alignment horizontal="left"/>
    </xf>
    <xf numFmtId="0" fontId="27" fillId="20" borderId="8" xfId="0" applyFont="1" applyFill="1" applyBorder="1" applyAlignment="1">
      <alignment horizontal="center"/>
    </xf>
    <xf numFmtId="166" fontId="27" fillId="20" borderId="8" xfId="0" applyNumberFormat="1" applyFont="1" applyFill="1" applyBorder="1"/>
    <xf numFmtId="166" fontId="26" fillId="20" borderId="8" xfId="0" applyNumberFormat="1" applyFont="1" applyFill="1" applyBorder="1"/>
    <xf numFmtId="166" fontId="27" fillId="20" borderId="8" xfId="0" applyNumberFormat="1" applyFont="1" applyFill="1" applyBorder="1" applyAlignment="1">
      <alignment horizontal="center" vertical="center"/>
    </xf>
    <xf numFmtId="166" fontId="27" fillId="20" borderId="9" xfId="0" applyNumberFormat="1" applyFont="1" applyFill="1" applyBorder="1" applyAlignment="1">
      <alignment horizontal="center" vertical="center"/>
    </xf>
    <xf numFmtId="0" fontId="26" fillId="20" borderId="7" xfId="0" applyFont="1" applyFill="1" applyBorder="1"/>
    <xf numFmtId="0" fontId="26" fillId="20" borderId="8" xfId="0" applyFont="1" applyFill="1" applyBorder="1"/>
    <xf numFmtId="166" fontId="27" fillId="20" borderId="8" xfId="0" applyNumberFormat="1" applyFont="1" applyFill="1" applyBorder="1" applyAlignment="1">
      <alignment horizontal="center"/>
    </xf>
    <xf numFmtId="166" fontId="26" fillId="20" borderId="8" xfId="0" applyNumberFormat="1" applyFont="1" applyFill="1" applyBorder="1" applyAlignment="1">
      <alignment horizontal="center"/>
    </xf>
    <xf numFmtId="166" fontId="27" fillId="20" borderId="9" xfId="0" applyNumberFormat="1" applyFont="1" applyFill="1" applyBorder="1"/>
    <xf numFmtId="0" fontId="27" fillId="20" borderId="7" xfId="0" applyFont="1" applyFill="1" applyBorder="1"/>
    <xf numFmtId="0" fontId="27" fillId="20" borderId="8" xfId="0" applyFont="1" applyFill="1" applyBorder="1" applyAlignment="1">
      <alignment wrapText="1"/>
    </xf>
    <xf numFmtId="0" fontId="27" fillId="20" borderId="8" xfId="0" applyFont="1" applyFill="1" applyBorder="1"/>
    <xf numFmtId="166" fontId="26" fillId="20" borderId="9" xfId="0" applyNumberFormat="1" applyFont="1" applyFill="1" applyBorder="1"/>
    <xf numFmtId="9" fontId="27" fillId="20" borderId="8" xfId="0" applyNumberFormat="1" applyFont="1" applyFill="1" applyBorder="1" applyAlignment="1">
      <alignment horizontal="center"/>
    </xf>
    <xf numFmtId="3" fontId="26" fillId="20" borderId="8" xfId="0" applyNumberFormat="1" applyFont="1" applyFill="1" applyBorder="1"/>
    <xf numFmtId="0" fontId="26" fillId="18" borderId="31" xfId="0" applyFont="1" applyFill="1" applyBorder="1" applyAlignment="1">
      <alignment horizontal="left"/>
    </xf>
    <xf numFmtId="0" fontId="26" fillId="18" borderId="20" xfId="0" applyFont="1" applyFill="1" applyBorder="1" applyAlignment="1">
      <alignment vertical="center"/>
    </xf>
    <xf numFmtId="166" fontId="27" fillId="18" borderId="20" xfId="0" applyNumberFormat="1" applyFont="1" applyFill="1" applyBorder="1" applyAlignment="1">
      <alignment horizontal="center"/>
    </xf>
    <xf numFmtId="166" fontId="27" fillId="18" borderId="20" xfId="0" applyNumberFormat="1" applyFont="1" applyFill="1" applyBorder="1"/>
    <xf numFmtId="166" fontId="26" fillId="18" borderId="20" xfId="0" applyNumberFormat="1" applyFont="1" applyFill="1" applyBorder="1"/>
    <xf numFmtId="166" fontId="26" fillId="18" borderId="20" xfId="0" applyNumberFormat="1" applyFont="1" applyFill="1" applyBorder="1" applyAlignment="1">
      <alignment horizontal="center"/>
    </xf>
    <xf numFmtId="166" fontId="27" fillId="18" borderId="32" xfId="0" applyNumberFormat="1" applyFont="1" applyFill="1" applyBorder="1"/>
    <xf numFmtId="0" fontId="26" fillId="18" borderId="31" xfId="0" applyFont="1" applyFill="1" applyBorder="1"/>
    <xf numFmtId="0" fontId="26" fillId="18" borderId="20" xfId="0" applyFont="1" applyFill="1" applyBorder="1"/>
    <xf numFmtId="0" fontId="27" fillId="18" borderId="31" xfId="0" applyFont="1" applyFill="1" applyBorder="1" applyAlignment="1">
      <alignment horizontal="center" vertical="center"/>
    </xf>
    <xf numFmtId="0" fontId="27" fillId="18" borderId="20" xfId="0" applyFont="1" applyFill="1" applyBorder="1" applyAlignment="1">
      <alignment wrapText="1"/>
    </xf>
    <xf numFmtId="166" fontId="27" fillId="18" borderId="20" xfId="0" applyNumberFormat="1" applyFont="1" applyFill="1" applyBorder="1" applyAlignment="1">
      <alignment horizontal="center" vertical="center"/>
    </xf>
    <xf numFmtId="0" fontId="27" fillId="18" borderId="20" xfId="0" applyFont="1" applyFill="1" applyBorder="1"/>
    <xf numFmtId="166" fontId="26" fillId="18" borderId="32" xfId="0" applyNumberFormat="1" applyFont="1" applyFill="1" applyBorder="1"/>
    <xf numFmtId="0" fontId="27" fillId="18" borderId="31" xfId="0" applyFont="1" applyFill="1" applyBorder="1"/>
    <xf numFmtId="9" fontId="27" fillId="18" borderId="20" xfId="0" applyNumberFormat="1" applyFont="1" applyFill="1" applyBorder="1" applyAlignment="1">
      <alignment horizontal="center"/>
    </xf>
    <xf numFmtId="0" fontId="26" fillId="19" borderId="31" xfId="0" applyFont="1" applyFill="1" applyBorder="1" applyAlignment="1">
      <alignment horizontal="left"/>
    </xf>
    <xf numFmtId="0" fontId="26" fillId="19" borderId="20" xfId="0" applyFont="1" applyFill="1" applyBorder="1"/>
    <xf numFmtId="0" fontId="26" fillId="19" borderId="20" xfId="0" applyFont="1" applyFill="1" applyBorder="1" applyAlignment="1">
      <alignment horizontal="center"/>
    </xf>
    <xf numFmtId="0" fontId="26" fillId="19" borderId="20" xfId="0" applyFont="1" applyFill="1" applyBorder="1" applyAlignment="1">
      <alignment horizontal="left"/>
    </xf>
    <xf numFmtId="0" fontId="26" fillId="19" borderId="32" xfId="0" applyFont="1" applyFill="1" applyBorder="1" applyAlignment="1">
      <alignment horizontal="left"/>
    </xf>
    <xf numFmtId="0" fontId="27" fillId="19" borderId="31" xfId="0" applyFont="1" applyFill="1" applyBorder="1"/>
    <xf numFmtId="0" fontId="27" fillId="19" borderId="20" xfId="0" applyFont="1" applyFill="1" applyBorder="1" applyAlignment="1">
      <alignment horizontal="center"/>
    </xf>
    <xf numFmtId="166" fontId="27" fillId="19" borderId="20" xfId="0" applyNumberFormat="1" applyFont="1" applyFill="1" applyBorder="1"/>
    <xf numFmtId="166" fontId="26" fillId="19" borderId="20" xfId="0" applyNumberFormat="1" applyFont="1" applyFill="1" applyBorder="1"/>
    <xf numFmtId="166" fontId="27" fillId="19" borderId="32" xfId="0" applyNumberFormat="1" applyFont="1" applyFill="1" applyBorder="1"/>
    <xf numFmtId="0" fontId="27" fillId="19" borderId="20" xfId="0" applyFont="1" applyFill="1" applyBorder="1"/>
    <xf numFmtId="166" fontId="26" fillId="19" borderId="32" xfId="0" applyNumberFormat="1" applyFont="1" applyFill="1" applyBorder="1"/>
    <xf numFmtId="0" fontId="26" fillId="19" borderId="31" xfId="0" applyFont="1" applyFill="1" applyBorder="1"/>
    <xf numFmtId="168" fontId="27" fillId="19" borderId="20" xfId="0" applyNumberFormat="1" applyFont="1" applyFill="1" applyBorder="1"/>
    <xf numFmtId="9" fontId="27" fillId="19" borderId="20" xfId="0" applyNumberFormat="1" applyFont="1" applyFill="1" applyBorder="1" applyAlignment="1">
      <alignment horizontal="center"/>
    </xf>
    <xf numFmtId="0" fontId="26" fillId="20" borderId="31" xfId="0" applyFont="1" applyFill="1" applyBorder="1" applyAlignment="1">
      <alignment horizontal="left"/>
    </xf>
    <xf numFmtId="0" fontId="27" fillId="20" borderId="20" xfId="0" applyFont="1" applyFill="1" applyBorder="1" applyAlignment="1">
      <alignment horizontal="center"/>
    </xf>
    <xf numFmtId="166" fontId="27" fillId="20" borderId="20" xfId="0" applyNumberFormat="1" applyFont="1" applyFill="1" applyBorder="1"/>
    <xf numFmtId="166" fontId="26" fillId="20" borderId="20" xfId="0" applyNumberFormat="1" applyFont="1" applyFill="1" applyBorder="1"/>
    <xf numFmtId="166" fontId="27" fillId="20" borderId="20" xfId="0" applyNumberFormat="1" applyFont="1" applyFill="1" applyBorder="1" applyAlignment="1">
      <alignment horizontal="center" vertical="center"/>
    </xf>
    <xf numFmtId="166" fontId="27" fillId="20" borderId="32" xfId="0" applyNumberFormat="1" applyFont="1" applyFill="1" applyBorder="1" applyAlignment="1">
      <alignment horizontal="center" vertical="center"/>
    </xf>
    <xf numFmtId="0" fontId="26" fillId="20" borderId="31" xfId="0" applyFont="1" applyFill="1" applyBorder="1"/>
    <xf numFmtId="0" fontId="26" fillId="20" borderId="20" xfId="0" applyFont="1" applyFill="1" applyBorder="1"/>
    <xf numFmtId="166" fontId="27" fillId="20" borderId="20" xfId="0" applyNumberFormat="1" applyFont="1" applyFill="1" applyBorder="1" applyAlignment="1">
      <alignment horizontal="center"/>
    </xf>
    <xf numFmtId="166" fontId="26" fillId="20" borderId="20" xfId="0" applyNumberFormat="1" applyFont="1" applyFill="1" applyBorder="1" applyAlignment="1">
      <alignment horizontal="center"/>
    </xf>
    <xf numFmtId="166" fontId="27" fillId="20" borderId="32" xfId="0" applyNumberFormat="1" applyFont="1" applyFill="1" applyBorder="1"/>
    <xf numFmtId="0" fontId="27" fillId="20" borderId="31" xfId="0" applyFont="1" applyFill="1" applyBorder="1"/>
    <xf numFmtId="0" fontId="27" fillId="20" borderId="20" xfId="0" applyFont="1" applyFill="1" applyBorder="1" applyAlignment="1">
      <alignment wrapText="1"/>
    </xf>
    <xf numFmtId="0" fontId="27" fillId="20" borderId="20" xfId="0" applyFont="1" applyFill="1" applyBorder="1"/>
    <xf numFmtId="166" fontId="26" fillId="20" borderId="32" xfId="0" applyNumberFormat="1" applyFont="1" applyFill="1" applyBorder="1"/>
    <xf numFmtId="9" fontId="27" fillId="20" borderId="20" xfId="0" applyNumberFormat="1" applyFont="1" applyFill="1" applyBorder="1" applyAlignment="1">
      <alignment horizontal="center"/>
    </xf>
    <xf numFmtId="0" fontId="15" fillId="0" borderId="19" xfId="0" applyFont="1" applyBorder="1"/>
    <xf numFmtId="0" fontId="15" fillId="0" borderId="19" xfId="0" applyFont="1" applyBorder="1" applyAlignment="1">
      <alignment vertical="center"/>
    </xf>
    <xf numFmtId="166" fontId="15" fillId="0" borderId="20" xfId="0" applyNumberFormat="1" applyFont="1" applyBorder="1" applyAlignment="1">
      <alignment vertical="center"/>
    </xf>
    <xf numFmtId="0" fontId="15" fillId="0" borderId="18" xfId="0" applyFont="1" applyBorder="1" applyAlignment="1">
      <alignment horizontal="center" vertical="center"/>
    </xf>
    <xf numFmtId="0" fontId="29" fillId="0" borderId="40" xfId="0" applyFont="1" applyBorder="1"/>
    <xf numFmtId="0" fontId="15" fillId="0" borderId="40" xfId="0" applyFont="1" applyBorder="1"/>
    <xf numFmtId="0" fontId="29" fillId="0" borderId="8" xfId="0" applyFont="1" applyBorder="1"/>
    <xf numFmtId="0" fontId="29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/>
    </xf>
    <xf numFmtId="0" fontId="26" fillId="0" borderId="8" xfId="0" applyFont="1" applyBorder="1" applyAlignment="1">
      <alignment horizontal="center"/>
    </xf>
    <xf numFmtId="0" fontId="26" fillId="0" borderId="7" xfId="0" applyFont="1" applyBorder="1" applyAlignment="1">
      <alignment horizontal="left"/>
    </xf>
    <xf numFmtId="0" fontId="26" fillId="0" borderId="8" xfId="0" applyFont="1" applyBorder="1" applyAlignment="1">
      <alignment vertical="center"/>
    </xf>
    <xf numFmtId="166" fontId="27" fillId="0" borderId="8" xfId="0" applyNumberFormat="1" applyFont="1" applyBorder="1" applyAlignment="1">
      <alignment horizontal="center"/>
    </xf>
    <xf numFmtId="166" fontId="27" fillId="0" borderId="8" xfId="0" applyNumberFormat="1" applyFont="1" applyBorder="1"/>
    <xf numFmtId="166" fontId="26" fillId="0" borderId="8" xfId="0" applyNumberFormat="1" applyFont="1" applyBorder="1"/>
    <xf numFmtId="166" fontId="26" fillId="0" borderId="8" xfId="0" applyNumberFormat="1" applyFont="1" applyBorder="1" applyAlignment="1">
      <alignment horizontal="center"/>
    </xf>
    <xf numFmtId="166" fontId="27" fillId="0" borderId="9" xfId="0" applyNumberFormat="1" applyFont="1" applyBorder="1"/>
    <xf numFmtId="0" fontId="26" fillId="0" borderId="7" xfId="0" applyFont="1" applyBorder="1"/>
    <xf numFmtId="0" fontId="26" fillId="0" borderId="8" xfId="0" applyFont="1" applyBorder="1"/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wrapText="1"/>
    </xf>
    <xf numFmtId="166" fontId="27" fillId="0" borderId="8" xfId="0" applyNumberFormat="1" applyFont="1" applyBorder="1" applyAlignment="1">
      <alignment horizontal="center" vertical="center"/>
    </xf>
    <xf numFmtId="166" fontId="27" fillId="0" borderId="9" xfId="0" applyNumberFormat="1" applyFont="1" applyBorder="1" applyAlignment="1">
      <alignment horizontal="center" vertical="center"/>
    </xf>
    <xf numFmtId="166" fontId="26" fillId="0" borderId="9" xfId="0" applyNumberFormat="1" applyFont="1" applyBorder="1"/>
    <xf numFmtId="0" fontId="27" fillId="0" borderId="7" xfId="0" applyFont="1" applyBorder="1"/>
    <xf numFmtId="3" fontId="26" fillId="0" borderId="8" xfId="0" applyNumberFormat="1" applyFont="1" applyBorder="1"/>
    <xf numFmtId="0" fontId="26" fillId="0" borderId="8" xfId="0" applyFont="1" applyBorder="1" applyAlignment="1">
      <alignment horizontal="left"/>
    </xf>
    <xf numFmtId="0" fontId="26" fillId="0" borderId="9" xfId="0" applyFont="1" applyBorder="1" applyAlignment="1">
      <alignment horizontal="left"/>
    </xf>
    <xf numFmtId="168" fontId="27" fillId="0" borderId="8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0" fillId="0" borderId="7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4" fillId="0" borderId="7" xfId="3" applyFont="1" applyBorder="1" applyAlignment="1">
      <alignment vertical="center"/>
    </xf>
    <xf numFmtId="0" fontId="4" fillId="0" borderId="8" xfId="3" applyFont="1" applyBorder="1" applyAlignment="1">
      <alignment vertical="center"/>
    </xf>
    <xf numFmtId="164" fontId="4" fillId="0" borderId="8" xfId="3" applyNumberFormat="1" applyFont="1" applyBorder="1" applyAlignment="1">
      <alignment horizontal="left" vertical="center" wrapText="1"/>
    </xf>
    <xf numFmtId="164" fontId="4" fillId="0" borderId="9" xfId="3" applyNumberFormat="1" applyFont="1" applyBorder="1" applyAlignment="1">
      <alignment horizontal="left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25" fillId="0" borderId="14" xfId="0" applyFont="1" applyBorder="1"/>
    <xf numFmtId="0" fontId="25" fillId="0" borderId="15" xfId="0" applyFont="1" applyBorder="1"/>
    <xf numFmtId="0" fontId="3" fillId="0" borderId="16" xfId="0" applyFont="1" applyBorder="1" applyAlignment="1">
      <alignment horizontal="center" vertical="center"/>
    </xf>
    <xf numFmtId="0" fontId="0" fillId="0" borderId="0" xfId="0"/>
    <xf numFmtId="0" fontId="25" fillId="0" borderId="17" xfId="0" applyFont="1" applyBorder="1"/>
    <xf numFmtId="0" fontId="3" fillId="6" borderId="18" xfId="0" applyFont="1" applyFill="1" applyBorder="1" applyAlignment="1">
      <alignment horizontal="center" vertical="center"/>
    </xf>
    <xf numFmtId="0" fontId="25" fillId="0" borderId="19" xfId="0" applyFont="1" applyBorder="1"/>
    <xf numFmtId="0" fontId="3" fillId="6" borderId="21" xfId="0" applyFont="1" applyFill="1" applyBorder="1" applyAlignment="1">
      <alignment horizontal="center" vertical="center"/>
    </xf>
    <xf numFmtId="0" fontId="25" fillId="0" borderId="22" xfId="0" applyFont="1" applyBorder="1"/>
    <xf numFmtId="0" fontId="25" fillId="0" borderId="23" xfId="0" applyFont="1" applyBorder="1"/>
    <xf numFmtId="0" fontId="4" fillId="0" borderId="18" xfId="0" applyFont="1" applyBorder="1" applyAlignment="1">
      <alignment horizontal="left" vertical="center"/>
    </xf>
    <xf numFmtId="164" fontId="4" fillId="0" borderId="21" xfId="0" applyNumberFormat="1" applyFont="1" applyBorder="1" applyAlignment="1">
      <alignment horizontal="left" vertical="center" wrapText="1"/>
    </xf>
    <xf numFmtId="164" fontId="4" fillId="0" borderId="24" xfId="0" applyNumberFormat="1" applyFont="1" applyBorder="1" applyAlignment="1">
      <alignment horizontal="left" vertical="center" wrapText="1"/>
    </xf>
    <xf numFmtId="0" fontId="25" fillId="0" borderId="25" xfId="0" applyFont="1" applyBorder="1"/>
    <xf numFmtId="0" fontId="25" fillId="0" borderId="26" xfId="0" applyFont="1" applyBorder="1"/>
    <xf numFmtId="0" fontId="25" fillId="0" borderId="27" xfId="0" applyFont="1" applyBorder="1"/>
    <xf numFmtId="0" fontId="25" fillId="0" borderId="28" xfId="0" applyFont="1" applyBorder="1"/>
    <xf numFmtId="0" fontId="25" fillId="0" borderId="29" xfId="0" applyFont="1" applyBorder="1"/>
    <xf numFmtId="0" fontId="25" fillId="0" borderId="30" xfId="0" applyFont="1" applyBorder="1"/>
    <xf numFmtId="0" fontId="4" fillId="0" borderId="18" xfId="0" applyFont="1" applyBorder="1" applyAlignment="1">
      <alignment vertical="center"/>
    </xf>
    <xf numFmtId="0" fontId="26" fillId="0" borderId="18" xfId="0" applyFont="1" applyBorder="1" applyAlignment="1">
      <alignment horizontal="center"/>
    </xf>
    <xf numFmtId="0" fontId="26" fillId="6" borderId="33" xfId="0" applyFont="1" applyFill="1" applyBorder="1" applyAlignment="1">
      <alignment horizontal="center"/>
    </xf>
    <xf numFmtId="0" fontId="25" fillId="0" borderId="34" xfId="0" applyFont="1" applyBorder="1"/>
    <xf numFmtId="0" fontId="25" fillId="0" borderId="35" xfId="0" applyFont="1" applyBorder="1"/>
    <xf numFmtId="0" fontId="26" fillId="7" borderId="21" xfId="0" applyFont="1" applyFill="1" applyBorder="1" applyAlignment="1">
      <alignment horizontal="center"/>
    </xf>
    <xf numFmtId="0" fontId="26" fillId="7" borderId="22" xfId="0" applyFont="1" applyFill="1" applyBorder="1" applyAlignment="1">
      <alignment horizontal="center"/>
    </xf>
    <xf numFmtId="0" fontId="26" fillId="7" borderId="23" xfId="0" applyFont="1" applyFill="1" applyBorder="1" applyAlignment="1">
      <alignment horizontal="center"/>
    </xf>
    <xf numFmtId="0" fontId="34" fillId="0" borderId="13" xfId="0" applyFont="1" applyBorder="1" applyAlignment="1">
      <alignment horizontal="center" vertical="center"/>
    </xf>
    <xf numFmtId="0" fontId="11" fillId="0" borderId="14" xfId="0" applyFont="1" applyBorder="1"/>
    <xf numFmtId="0" fontId="11" fillId="0" borderId="15" xfId="0" applyFont="1" applyBorder="1"/>
    <xf numFmtId="0" fontId="34" fillId="0" borderId="16" xfId="0" applyFont="1" applyBorder="1" applyAlignment="1">
      <alignment horizontal="center" vertical="center"/>
    </xf>
    <xf numFmtId="0" fontId="11" fillId="0" borderId="17" xfId="0" applyFont="1" applyBorder="1"/>
    <xf numFmtId="0" fontId="34" fillId="6" borderId="18" xfId="0" applyFont="1" applyFill="1" applyBorder="1" applyAlignment="1">
      <alignment horizontal="center" vertical="center"/>
    </xf>
    <xf numFmtId="0" fontId="11" fillId="0" borderId="19" xfId="0" applyFont="1" applyBorder="1"/>
    <xf numFmtId="0" fontId="34" fillId="6" borderId="21" xfId="0" applyFont="1" applyFill="1" applyBorder="1" applyAlignment="1">
      <alignment horizontal="center" vertical="center"/>
    </xf>
    <xf numFmtId="0" fontId="11" fillId="0" borderId="22" xfId="0" applyFont="1" applyBorder="1"/>
    <xf numFmtId="0" fontId="11" fillId="0" borderId="23" xfId="0" applyFont="1" applyBorder="1"/>
    <xf numFmtId="0" fontId="17" fillId="0" borderId="18" xfId="0" applyFont="1" applyBorder="1" applyAlignment="1">
      <alignment horizontal="left" vertical="center"/>
    </xf>
    <xf numFmtId="164" fontId="17" fillId="0" borderId="24" xfId="0" applyNumberFormat="1" applyFont="1" applyBorder="1" applyAlignment="1">
      <alignment horizontal="center" vertical="center" wrapText="1"/>
    </xf>
    <xf numFmtId="0" fontId="11" fillId="0" borderId="25" xfId="0" applyFont="1" applyBorder="1"/>
    <xf numFmtId="0" fontId="11" fillId="0" borderId="26" xfId="0" applyFont="1" applyBorder="1"/>
    <xf numFmtId="0" fontId="11" fillId="0" borderId="27" xfId="0" applyFont="1" applyBorder="1"/>
    <xf numFmtId="0" fontId="11" fillId="0" borderId="28" xfId="0" applyFont="1" applyBorder="1"/>
    <xf numFmtId="0" fontId="11" fillId="0" borderId="29" xfId="0" applyFont="1" applyBorder="1"/>
    <xf numFmtId="0" fontId="11" fillId="0" borderId="30" xfId="0" applyFont="1" applyBorder="1"/>
    <xf numFmtId="0" fontId="17" fillId="0" borderId="18" xfId="0" applyFont="1" applyBorder="1" applyAlignment="1">
      <alignment vertical="center"/>
    </xf>
    <xf numFmtId="164" fontId="17" fillId="0" borderId="21" xfId="0" applyNumberFormat="1" applyFont="1" applyBorder="1" applyAlignment="1">
      <alignment horizontal="left" vertical="center" wrapText="1"/>
    </xf>
    <xf numFmtId="164" fontId="17" fillId="0" borderId="24" xfId="0" applyNumberFormat="1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/>
    </xf>
    <xf numFmtId="0" fontId="13" fillId="7" borderId="21" xfId="0" applyFont="1" applyFill="1" applyBorder="1" applyAlignment="1">
      <alignment horizontal="center"/>
    </xf>
    <xf numFmtId="0" fontId="13" fillId="7" borderId="22" xfId="0" applyFont="1" applyFill="1" applyBorder="1" applyAlignment="1">
      <alignment horizontal="center"/>
    </xf>
    <xf numFmtId="0" fontId="13" fillId="7" borderId="23" xfId="0" applyFont="1" applyFill="1" applyBorder="1" applyAlignment="1">
      <alignment horizontal="center"/>
    </xf>
    <xf numFmtId="0" fontId="11" fillId="0" borderId="44" xfId="0" applyFont="1" applyBorder="1"/>
    <xf numFmtId="0" fontId="13" fillId="6" borderId="33" xfId="0" applyFont="1" applyFill="1" applyBorder="1" applyAlignment="1">
      <alignment horizontal="center"/>
    </xf>
    <xf numFmtId="0" fontId="11" fillId="0" borderId="34" xfId="0" applyFont="1" applyBorder="1"/>
    <xf numFmtId="0" fontId="11" fillId="0" borderId="35" xfId="0" applyFont="1" applyBorder="1"/>
    <xf numFmtId="164" fontId="12" fillId="0" borderId="21" xfId="0" applyNumberFormat="1" applyFont="1" applyBorder="1" applyAlignment="1">
      <alignment horizontal="left" vertical="center" wrapText="1"/>
    </xf>
    <xf numFmtId="0" fontId="12" fillId="0" borderId="18" xfId="0" applyFont="1" applyBorder="1" applyAlignment="1">
      <alignment vertical="center"/>
    </xf>
    <xf numFmtId="0" fontId="12" fillId="0" borderId="18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164" fontId="12" fillId="0" borderId="24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4" xfId="0" applyFont="1" applyBorder="1"/>
    <xf numFmtId="0" fontId="13" fillId="0" borderId="5" xfId="0" applyFont="1" applyBorder="1" applyAlignment="1">
      <alignment horizontal="center" vertical="center"/>
    </xf>
    <xf numFmtId="0" fontId="11" fillId="0" borderId="6" xfId="0" applyFont="1" applyBorder="1"/>
    <xf numFmtId="0" fontId="13" fillId="6" borderId="7" xfId="0" applyFont="1" applyFill="1" applyBorder="1" applyAlignment="1">
      <alignment horizontal="center"/>
    </xf>
    <xf numFmtId="0" fontId="11" fillId="0" borderId="8" xfId="0" applyFont="1" applyBorder="1"/>
    <xf numFmtId="0" fontId="13" fillId="6" borderId="8" xfId="0" applyFont="1" applyFill="1" applyBorder="1" applyAlignment="1">
      <alignment horizontal="center"/>
    </xf>
    <xf numFmtId="0" fontId="11" fillId="0" borderId="9" xfId="0" applyFont="1" applyBorder="1"/>
    <xf numFmtId="0" fontId="15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/>
    </xf>
    <xf numFmtId="0" fontId="13" fillId="6" borderId="10" xfId="0" applyFont="1" applyFill="1" applyBorder="1" applyAlignment="1">
      <alignment horizontal="center"/>
    </xf>
    <xf numFmtId="0" fontId="11" fillId="0" borderId="11" xfId="0" applyFont="1" applyBorder="1"/>
    <xf numFmtId="0" fontId="13" fillId="7" borderId="41" xfId="0" applyFont="1" applyFill="1" applyBorder="1" applyAlignment="1">
      <alignment horizontal="center"/>
    </xf>
    <xf numFmtId="0" fontId="13" fillId="7" borderId="42" xfId="0" applyFont="1" applyFill="1" applyBorder="1" applyAlignment="1">
      <alignment horizontal="center"/>
    </xf>
    <xf numFmtId="0" fontId="13" fillId="7" borderId="43" xfId="0" applyFont="1" applyFill="1" applyBorder="1" applyAlignment="1">
      <alignment horizontal="center"/>
    </xf>
    <xf numFmtId="0" fontId="19" fillId="0" borderId="1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32" fillId="10" borderId="18" xfId="0" applyFont="1" applyFill="1" applyBorder="1" applyAlignment="1">
      <alignment horizontal="center" vertical="center"/>
    </xf>
    <xf numFmtId="0" fontId="19" fillId="10" borderId="21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left" vertical="center" wrapText="1"/>
    </xf>
    <xf numFmtId="164" fontId="33" fillId="0" borderId="24" xfId="0" applyNumberFormat="1" applyFont="1" applyBorder="1" applyAlignment="1">
      <alignment horizontal="left" vertical="center" wrapText="1"/>
    </xf>
    <xf numFmtId="0" fontId="20" fillId="0" borderId="18" xfId="0" applyFont="1" applyBorder="1" applyAlignment="1">
      <alignment vertical="center"/>
    </xf>
    <xf numFmtId="164" fontId="20" fillId="0" borderId="21" xfId="0" applyNumberFormat="1" applyFont="1" applyBorder="1" applyAlignment="1">
      <alignment horizontal="left" vertical="center" wrapText="1"/>
    </xf>
    <xf numFmtId="0" fontId="22" fillId="0" borderId="18" xfId="0" applyFont="1" applyBorder="1" applyAlignment="1">
      <alignment horizontal="center"/>
    </xf>
    <xf numFmtId="0" fontId="22" fillId="10" borderId="33" xfId="0" applyFont="1" applyFill="1" applyBorder="1" applyAlignment="1">
      <alignment horizontal="center"/>
    </xf>
    <xf numFmtId="0" fontId="22" fillId="7" borderId="21" xfId="0" applyFont="1" applyFill="1" applyBorder="1" applyAlignment="1">
      <alignment horizontal="center"/>
    </xf>
    <xf numFmtId="0" fontId="22" fillId="7" borderId="22" xfId="0" applyFont="1" applyFill="1" applyBorder="1" applyAlignment="1">
      <alignment horizontal="center"/>
    </xf>
    <xf numFmtId="0" fontId="22" fillId="7" borderId="23" xfId="0" applyFont="1" applyFill="1" applyBorder="1" applyAlignment="1">
      <alignment horizontal="center"/>
    </xf>
    <xf numFmtId="0" fontId="4" fillId="0" borderId="21" xfId="0" applyFont="1" applyBorder="1" applyAlignment="1">
      <alignment horizontal="left" vertical="center"/>
    </xf>
    <xf numFmtId="0" fontId="4" fillId="13" borderId="2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5" fillId="0" borderId="3" xfId="0" applyFont="1" applyBorder="1"/>
    <xf numFmtId="0" fontId="25" fillId="0" borderId="4" xfId="0" applyFont="1" applyBorder="1"/>
    <xf numFmtId="0" fontId="13" fillId="0" borderId="5" xfId="0" applyFont="1" applyBorder="1" applyAlignment="1">
      <alignment horizontal="center"/>
    </xf>
    <xf numFmtId="0" fontId="25" fillId="0" borderId="6" xfId="0" applyFont="1" applyBorder="1"/>
    <xf numFmtId="0" fontId="26" fillId="0" borderId="5" xfId="0" applyFont="1" applyBorder="1" applyAlignment="1">
      <alignment horizontal="center"/>
    </xf>
    <xf numFmtId="0" fontId="26" fillId="6" borderId="7" xfId="0" applyFont="1" applyFill="1" applyBorder="1" applyAlignment="1">
      <alignment horizontal="center" vertical="center"/>
    </xf>
    <xf numFmtId="0" fontId="25" fillId="0" borderId="8" xfId="0" applyFont="1" applyBorder="1"/>
    <xf numFmtId="0" fontId="26" fillId="6" borderId="8" xfId="0" applyFont="1" applyFill="1" applyBorder="1" applyAlignment="1">
      <alignment horizontal="center" vertical="center"/>
    </xf>
    <xf numFmtId="0" fontId="25" fillId="0" borderId="9" xfId="0" applyFont="1" applyBorder="1"/>
    <xf numFmtId="0" fontId="27" fillId="0" borderId="7" xfId="0" applyFont="1" applyBorder="1" applyAlignment="1">
      <alignment horizontal="left" wrapText="1"/>
    </xf>
    <xf numFmtId="0" fontId="27" fillId="0" borderId="8" xfId="0" applyFont="1" applyBorder="1" applyAlignment="1">
      <alignment horizontal="left"/>
    </xf>
    <xf numFmtId="0" fontId="27" fillId="0" borderId="7" xfId="0" applyFont="1" applyBorder="1" applyAlignment="1">
      <alignment horizontal="left" vertical="center" wrapText="1"/>
    </xf>
    <xf numFmtId="0" fontId="26" fillId="19" borderId="7" xfId="0" applyFont="1" applyFill="1" applyBorder="1" applyAlignment="1">
      <alignment horizontal="center"/>
    </xf>
    <xf numFmtId="0" fontId="25" fillId="17" borderId="8" xfId="0" applyFont="1" applyFill="1" applyBorder="1"/>
    <xf numFmtId="0" fontId="26" fillId="0" borderId="7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18" borderId="7" xfId="0" applyFont="1" applyFill="1" applyBorder="1" applyAlignment="1">
      <alignment horizontal="center"/>
    </xf>
    <xf numFmtId="0" fontId="26" fillId="20" borderId="7" xfId="0" applyFont="1" applyFill="1" applyBorder="1" applyAlignment="1">
      <alignment horizontal="center"/>
    </xf>
    <xf numFmtId="0" fontId="15" fillId="6" borderId="10" xfId="0" applyFont="1" applyFill="1" applyBorder="1" applyAlignment="1">
      <alignment horizontal="center"/>
    </xf>
    <xf numFmtId="0" fontId="25" fillId="0" borderId="11" xfId="0" applyFont="1" applyBorder="1"/>
    <xf numFmtId="0" fontId="26" fillId="20" borderId="8" xfId="0" applyFont="1" applyFill="1" applyBorder="1" applyAlignment="1">
      <alignment horizontal="left"/>
    </xf>
    <xf numFmtId="0" fontId="27" fillId="6" borderId="10" xfId="0" applyFont="1" applyFill="1" applyBorder="1" applyAlignment="1">
      <alignment horizontal="center"/>
    </xf>
    <xf numFmtId="0" fontId="26" fillId="0" borderId="8" xfId="0" applyFont="1" applyBorder="1" applyAlignment="1">
      <alignment horizontal="left"/>
    </xf>
    <xf numFmtId="0" fontId="13" fillId="0" borderId="16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6" fillId="6" borderId="18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7" fillId="0" borderId="18" xfId="0" applyFont="1" applyBorder="1" applyAlignment="1">
      <alignment horizontal="left" wrapText="1"/>
    </xf>
    <xf numFmtId="0" fontId="27" fillId="0" borderId="21" xfId="0" applyFont="1" applyBorder="1" applyAlignment="1">
      <alignment horizontal="left"/>
    </xf>
    <xf numFmtId="0" fontId="27" fillId="0" borderId="18" xfId="0" applyFont="1" applyBorder="1" applyAlignment="1">
      <alignment horizontal="left" vertical="center" wrapText="1"/>
    </xf>
    <xf numFmtId="0" fontId="26" fillId="19" borderId="18" xfId="0" applyFont="1" applyFill="1" applyBorder="1" applyAlignment="1">
      <alignment horizontal="center"/>
    </xf>
    <xf numFmtId="0" fontId="25" fillId="17" borderId="22" xfId="0" applyFont="1" applyFill="1" applyBorder="1"/>
    <xf numFmtId="0" fontId="25" fillId="17" borderId="19" xfId="0" applyFont="1" applyFill="1" applyBorder="1"/>
    <xf numFmtId="0" fontId="26" fillId="0" borderId="21" xfId="0" applyFont="1" applyBorder="1" applyAlignment="1">
      <alignment horizontal="center"/>
    </xf>
    <xf numFmtId="0" fontId="26" fillId="18" borderId="18" xfId="0" applyFont="1" applyFill="1" applyBorder="1" applyAlignment="1">
      <alignment horizontal="center"/>
    </xf>
    <xf numFmtId="0" fontId="26" fillId="20" borderId="18" xfId="0" applyFont="1" applyFill="1" applyBorder="1" applyAlignment="1">
      <alignment horizontal="center"/>
    </xf>
    <xf numFmtId="0" fontId="15" fillId="6" borderId="33" xfId="0" applyFont="1" applyFill="1" applyBorder="1" applyAlignment="1">
      <alignment horizontal="center"/>
    </xf>
    <xf numFmtId="0" fontId="26" fillId="20" borderId="21" xfId="0" applyFont="1" applyFill="1" applyBorder="1" applyAlignment="1">
      <alignment horizontal="left"/>
    </xf>
    <xf numFmtId="0" fontId="26" fillId="6" borderId="38" xfId="0" applyFont="1" applyFill="1" applyBorder="1" applyAlignment="1">
      <alignment horizontal="center" vertical="center"/>
    </xf>
    <xf numFmtId="0" fontId="25" fillId="0" borderId="1" xfId="0" applyFont="1" applyBorder="1"/>
    <xf numFmtId="0" fontId="26" fillId="6" borderId="1" xfId="0" applyFont="1" applyFill="1" applyBorder="1" applyAlignment="1">
      <alignment horizontal="center" vertical="center"/>
    </xf>
    <xf numFmtId="0" fontId="25" fillId="0" borderId="39" xfId="0" applyFont="1" applyBorder="1"/>
    <xf numFmtId="170" fontId="0" fillId="2" borderId="8" xfId="4" applyNumberFormat="1" applyFont="1" applyFill="1" applyBorder="1"/>
    <xf numFmtId="170" fontId="0" fillId="0" borderId="8" xfId="4" applyNumberFormat="1" applyFont="1" applyBorder="1"/>
    <xf numFmtId="170" fontId="2" fillId="0" borderId="8" xfId="4" applyNumberFormat="1" applyFont="1" applyBorder="1"/>
    <xf numFmtId="170" fontId="0" fillId="3" borderId="11" xfId="4" applyNumberFormat="1" applyFont="1" applyFill="1" applyBorder="1"/>
    <xf numFmtId="170" fontId="2" fillId="3" borderId="11" xfId="4" applyNumberFormat="1" applyFont="1" applyFill="1" applyBorder="1"/>
    <xf numFmtId="170" fontId="0" fillId="0" borderId="8" xfId="4" applyNumberFormat="1" applyFont="1" applyFill="1" applyBorder="1"/>
    <xf numFmtId="0" fontId="3" fillId="6" borderId="22" xfId="0" applyFont="1" applyFill="1" applyBorder="1" applyAlignment="1">
      <alignment horizontal="center" vertical="center"/>
    </xf>
    <xf numFmtId="164" fontId="4" fillId="0" borderId="22" xfId="0" applyNumberFormat="1" applyFont="1" applyBorder="1" applyAlignment="1">
      <alignment horizontal="left" vertical="center" wrapText="1"/>
    </xf>
    <xf numFmtId="164" fontId="4" fillId="0" borderId="25" xfId="0" applyNumberFormat="1" applyFont="1" applyBorder="1" applyAlignment="1">
      <alignment horizontal="left" vertical="center" wrapText="1"/>
    </xf>
    <xf numFmtId="0" fontId="25" fillId="0" borderId="0" xfId="0" applyFont="1" applyBorder="1"/>
    <xf numFmtId="0" fontId="34" fillId="6" borderId="22" xfId="0" applyFont="1" applyFill="1" applyBorder="1" applyAlignment="1">
      <alignment horizontal="center" vertical="center"/>
    </xf>
    <xf numFmtId="164" fontId="17" fillId="0" borderId="25" xfId="0" applyNumberFormat="1" applyFont="1" applyBorder="1" applyAlignment="1">
      <alignment horizontal="center" vertical="center" wrapText="1"/>
    </xf>
    <xf numFmtId="0" fontId="11" fillId="0" borderId="0" xfId="0" applyFont="1" applyBorder="1"/>
    <xf numFmtId="164" fontId="17" fillId="0" borderId="22" xfId="0" applyNumberFormat="1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164" fontId="17" fillId="0" borderId="25" xfId="0" applyNumberFormat="1" applyFont="1" applyBorder="1" applyAlignment="1">
      <alignment horizontal="left" vertical="center" wrapText="1"/>
    </xf>
    <xf numFmtId="0" fontId="10" fillId="6" borderId="22" xfId="0" applyFont="1" applyFill="1" applyBorder="1" applyAlignment="1">
      <alignment horizontal="center" vertical="center"/>
    </xf>
    <xf numFmtId="164" fontId="12" fillId="0" borderId="22" xfId="0" applyNumberFormat="1" applyFont="1" applyBorder="1" applyAlignment="1">
      <alignment horizontal="left" vertical="center" wrapText="1"/>
    </xf>
    <xf numFmtId="164" fontId="12" fillId="0" borderId="25" xfId="0" applyNumberFormat="1" applyFont="1" applyBorder="1" applyAlignment="1">
      <alignment horizontal="left" vertical="center" wrapText="1"/>
    </xf>
    <xf numFmtId="0" fontId="0" fillId="2" borderId="41" xfId="0" applyFill="1" applyBorder="1"/>
    <xf numFmtId="0" fontId="0" fillId="0" borderId="41" xfId="0" applyBorder="1"/>
    <xf numFmtId="0" fontId="15" fillId="0" borderId="21" xfId="0" applyFont="1" applyBorder="1"/>
    <xf numFmtId="41" fontId="0" fillId="0" borderId="41" xfId="1" applyFont="1" applyBorder="1"/>
    <xf numFmtId="166" fontId="15" fillId="0" borderId="21" xfId="0" applyNumberFormat="1" applyFont="1" applyBorder="1"/>
    <xf numFmtId="166" fontId="15" fillId="0" borderId="19" xfId="0" applyNumberFormat="1" applyFont="1" applyBorder="1"/>
    <xf numFmtId="166" fontId="13" fillId="0" borderId="19" xfId="0" applyNumberFormat="1" applyFont="1" applyBorder="1"/>
    <xf numFmtId="0" fontId="15" fillId="6" borderId="45" xfId="0" applyFont="1" applyFill="1" applyBorder="1"/>
    <xf numFmtId="0" fontId="0" fillId="0" borderId="8" xfId="0" applyFill="1" applyBorder="1"/>
    <xf numFmtId="0" fontId="8" fillId="9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19" fillId="10" borderId="22" xfId="0" applyFont="1" applyFill="1" applyBorder="1" applyAlignment="1">
      <alignment horizontal="center" vertical="center"/>
    </xf>
    <xf numFmtId="164" fontId="33" fillId="0" borderId="22" xfId="0" applyNumberFormat="1" applyFont="1" applyBorder="1" applyAlignment="1">
      <alignment horizontal="left" vertical="center" wrapText="1"/>
    </xf>
    <xf numFmtId="164" fontId="33" fillId="0" borderId="25" xfId="0" applyNumberFormat="1" applyFont="1" applyBorder="1" applyAlignment="1">
      <alignment horizontal="left" vertical="center" wrapText="1"/>
    </xf>
    <xf numFmtId="164" fontId="20" fillId="0" borderId="22" xfId="0" applyNumberFormat="1" applyFont="1" applyBorder="1" applyAlignment="1">
      <alignment horizontal="left" vertical="center" wrapText="1"/>
    </xf>
    <xf numFmtId="170" fontId="18" fillId="0" borderId="20" xfId="4" applyNumberFormat="1" applyFont="1" applyBorder="1"/>
    <xf numFmtId="170" fontId="22" fillId="0" borderId="20" xfId="4" applyNumberFormat="1" applyFont="1" applyBorder="1"/>
    <xf numFmtId="170" fontId="18" fillId="10" borderId="36" xfId="4" applyNumberFormat="1" applyFont="1" applyFill="1" applyBorder="1"/>
    <xf numFmtId="170" fontId="22" fillId="10" borderId="36" xfId="4" applyNumberFormat="1" applyFont="1" applyFill="1" applyBorder="1"/>
    <xf numFmtId="170" fontId="27" fillId="0" borderId="20" xfId="4" applyNumberFormat="1" applyFont="1" applyBorder="1"/>
    <xf numFmtId="170" fontId="26" fillId="0" borderId="20" xfId="4" applyNumberFormat="1" applyFont="1" applyBorder="1"/>
    <xf numFmtId="170" fontId="27" fillId="6" borderId="36" xfId="4" applyNumberFormat="1" applyFont="1" applyFill="1" applyBorder="1"/>
    <xf numFmtId="170" fontId="26" fillId="6" borderId="36" xfId="4" applyNumberFormat="1" applyFont="1" applyFill="1" applyBorder="1"/>
    <xf numFmtId="170" fontId="27" fillId="18" borderId="8" xfId="4" applyNumberFormat="1" applyFont="1" applyFill="1" applyBorder="1" applyAlignment="1">
      <alignment horizontal="center" vertical="center"/>
    </xf>
    <xf numFmtId="170" fontId="27" fillId="18" borderId="8" xfId="4" applyNumberFormat="1" applyFont="1" applyFill="1" applyBorder="1"/>
    <xf numFmtId="170" fontId="26" fillId="18" borderId="8" xfId="4" applyNumberFormat="1" applyFont="1" applyFill="1" applyBorder="1"/>
    <xf numFmtId="170" fontId="26" fillId="19" borderId="8" xfId="4" applyNumberFormat="1" applyFont="1" applyFill="1" applyBorder="1"/>
    <xf numFmtId="170" fontId="27" fillId="19" borderId="8" xfId="4" applyNumberFormat="1" applyFont="1" applyFill="1" applyBorder="1"/>
    <xf numFmtId="170" fontId="27" fillId="20" borderId="8" xfId="4" applyNumberFormat="1" applyFont="1" applyFill="1" applyBorder="1"/>
    <xf numFmtId="170" fontId="26" fillId="20" borderId="8" xfId="4" applyNumberFormat="1" applyFont="1" applyFill="1" applyBorder="1"/>
    <xf numFmtId="170" fontId="27" fillId="20" borderId="8" xfId="4" applyNumberFormat="1" applyFont="1" applyFill="1" applyBorder="1" applyAlignment="1">
      <alignment horizontal="center" vertical="center"/>
    </xf>
    <xf numFmtId="170" fontId="27" fillId="6" borderId="11" xfId="4" applyNumberFormat="1" applyFont="1" applyFill="1" applyBorder="1"/>
    <xf numFmtId="170" fontId="26" fillId="6" borderId="11" xfId="4" applyNumberFormat="1" applyFont="1" applyFill="1" applyBorder="1"/>
    <xf numFmtId="170" fontId="27" fillId="18" borderId="9" xfId="4" applyNumberFormat="1" applyFont="1" applyFill="1" applyBorder="1" applyAlignment="1">
      <alignment horizontal="center" vertical="center"/>
    </xf>
    <xf numFmtId="170" fontId="27" fillId="18" borderId="8" xfId="4" applyNumberFormat="1" applyFont="1" applyFill="1" applyBorder="1" applyAlignment="1">
      <alignment horizontal="center"/>
    </xf>
    <xf numFmtId="170" fontId="26" fillId="18" borderId="9" xfId="4" applyNumberFormat="1" applyFont="1" applyFill="1" applyBorder="1"/>
    <xf numFmtId="170" fontId="26" fillId="18" borderId="8" xfId="4" applyNumberFormat="1" applyFont="1" applyFill="1" applyBorder="1" applyAlignment="1">
      <alignment horizontal="center"/>
    </xf>
    <xf numFmtId="170" fontId="27" fillId="18" borderId="9" xfId="4" applyNumberFormat="1" applyFont="1" applyFill="1" applyBorder="1"/>
    <xf numFmtId="170" fontId="26" fillId="19" borderId="8" xfId="4" applyNumberFormat="1" applyFont="1" applyFill="1" applyBorder="1" applyAlignment="1">
      <alignment horizontal="left"/>
    </xf>
    <xf numFmtId="170" fontId="26" fillId="19" borderId="9" xfId="4" applyNumberFormat="1" applyFont="1" applyFill="1" applyBorder="1" applyAlignment="1">
      <alignment horizontal="left"/>
    </xf>
    <xf numFmtId="170" fontId="27" fillId="19" borderId="9" xfId="4" applyNumberFormat="1" applyFont="1" applyFill="1" applyBorder="1"/>
    <xf numFmtId="170" fontId="26" fillId="19" borderId="9" xfId="4" applyNumberFormat="1" applyFont="1" applyFill="1" applyBorder="1"/>
    <xf numFmtId="170" fontId="27" fillId="20" borderId="9" xfId="4" applyNumberFormat="1" applyFont="1" applyFill="1" applyBorder="1" applyAlignment="1">
      <alignment horizontal="center" vertical="center"/>
    </xf>
    <xf numFmtId="170" fontId="26" fillId="20" borderId="8" xfId="4" applyNumberFormat="1" applyFont="1" applyFill="1" applyBorder="1" applyAlignment="1">
      <alignment horizontal="center"/>
    </xf>
    <xf numFmtId="170" fontId="27" fillId="20" borderId="9" xfId="4" applyNumberFormat="1" applyFont="1" applyFill="1" applyBorder="1"/>
    <xf numFmtId="170" fontId="26" fillId="20" borderId="9" xfId="4" applyNumberFormat="1" applyFont="1" applyFill="1" applyBorder="1"/>
    <xf numFmtId="170" fontId="27" fillId="20" borderId="8" xfId="4" applyNumberFormat="1" applyFont="1" applyFill="1" applyBorder="1" applyAlignment="1">
      <alignment horizontal="center"/>
    </xf>
    <xf numFmtId="170" fontId="26" fillId="6" borderId="12" xfId="4" applyNumberFormat="1" applyFont="1" applyFill="1" applyBorder="1"/>
    <xf numFmtId="170" fontId="27" fillId="0" borderId="8" xfId="4" applyNumberFormat="1" applyFont="1" applyBorder="1" applyAlignment="1">
      <alignment horizontal="center" vertical="center"/>
    </xf>
    <xf numFmtId="170" fontId="27" fillId="0" borderId="8" xfId="4" applyNumberFormat="1" applyFont="1" applyBorder="1"/>
    <xf numFmtId="170" fontId="26" fillId="0" borderId="8" xfId="4" applyNumberFormat="1" applyFont="1" applyBorder="1"/>
    <xf numFmtId="0" fontId="26" fillId="6" borderId="22" xfId="0" applyFont="1" applyFill="1" applyBorder="1" applyAlignment="1">
      <alignment horizontal="center" vertical="center"/>
    </xf>
    <xf numFmtId="0" fontId="27" fillId="0" borderId="22" xfId="0" applyFont="1" applyBorder="1" applyAlignment="1">
      <alignment horizontal="left"/>
    </xf>
    <xf numFmtId="170" fontId="27" fillId="18" borderId="20" xfId="4" applyNumberFormat="1" applyFont="1" applyFill="1" applyBorder="1" applyAlignment="1">
      <alignment horizontal="center" vertical="center"/>
    </xf>
    <xf numFmtId="170" fontId="27" fillId="18" borderId="20" xfId="4" applyNumberFormat="1" applyFont="1" applyFill="1" applyBorder="1" applyAlignment="1">
      <alignment horizontal="center"/>
    </xf>
    <xf numFmtId="170" fontId="26" fillId="18" borderId="20" xfId="4" applyNumberFormat="1" applyFont="1" applyFill="1" applyBorder="1"/>
    <xf numFmtId="170" fontId="26" fillId="18" borderId="20" xfId="4" applyNumberFormat="1" applyFont="1" applyFill="1" applyBorder="1" applyAlignment="1">
      <alignment horizontal="center"/>
    </xf>
    <xf numFmtId="170" fontId="26" fillId="19" borderId="20" xfId="4" applyNumberFormat="1" applyFont="1" applyFill="1" applyBorder="1"/>
    <xf numFmtId="170" fontId="26" fillId="19" borderId="20" xfId="4" applyNumberFormat="1" applyFont="1" applyFill="1" applyBorder="1" applyAlignment="1">
      <alignment horizontal="center" vertical="center"/>
    </xf>
    <xf numFmtId="170" fontId="27" fillId="19" borderId="20" xfId="4" applyNumberFormat="1" applyFont="1" applyFill="1" applyBorder="1" applyAlignment="1">
      <alignment horizontal="center" vertical="center"/>
    </xf>
    <xf numFmtId="170" fontId="27" fillId="19" borderId="20" xfId="4" applyNumberFormat="1" applyFont="1" applyFill="1" applyBorder="1"/>
    <xf numFmtId="170" fontId="26" fillId="20" borderId="20" xfId="4" applyNumberFormat="1" applyFont="1" applyFill="1" applyBorder="1"/>
    <xf numFmtId="170" fontId="27" fillId="20" borderId="20" xfId="4" applyNumberFormat="1" applyFont="1" applyFill="1" applyBorder="1" applyAlignment="1">
      <alignment horizontal="center" vertical="center"/>
    </xf>
    <xf numFmtId="170" fontId="27" fillId="20" borderId="20" xfId="4" applyNumberFormat="1" applyFont="1" applyFill="1" applyBorder="1" applyAlignment="1">
      <alignment horizontal="center"/>
    </xf>
    <xf numFmtId="170" fontId="26" fillId="20" borderId="20" xfId="4" applyNumberFormat="1" applyFont="1" applyFill="1" applyBorder="1" applyAlignment="1">
      <alignment horizontal="center"/>
    </xf>
    <xf numFmtId="170" fontId="27" fillId="18" borderId="20" xfId="4" applyNumberFormat="1" applyFont="1" applyFill="1" applyBorder="1"/>
    <xf numFmtId="170" fontId="27" fillId="20" borderId="20" xfId="4" applyNumberFormat="1" applyFont="1" applyFill="1" applyBorder="1"/>
    <xf numFmtId="170" fontId="0" fillId="0" borderId="0" xfId="4" applyNumberFormat="1" applyFont="1"/>
    <xf numFmtId="170" fontId="27" fillId="0" borderId="9" xfId="4" applyNumberFormat="1" applyFont="1" applyBorder="1" applyAlignment="1">
      <alignment horizontal="center" vertical="center"/>
    </xf>
    <xf numFmtId="170" fontId="27" fillId="0" borderId="8" xfId="4" applyNumberFormat="1" applyFont="1" applyBorder="1" applyAlignment="1">
      <alignment horizontal="center"/>
    </xf>
    <xf numFmtId="170" fontId="26" fillId="0" borderId="9" xfId="4" applyNumberFormat="1" applyFont="1" applyBorder="1"/>
    <xf numFmtId="170" fontId="26" fillId="0" borderId="8" xfId="4" applyNumberFormat="1" applyFont="1" applyBorder="1" applyAlignment="1">
      <alignment horizontal="center"/>
    </xf>
    <xf numFmtId="170" fontId="27" fillId="0" borderId="9" xfId="4" applyNumberFormat="1" applyFont="1" applyBorder="1"/>
    <xf numFmtId="170" fontId="26" fillId="0" borderId="8" xfId="4" applyNumberFormat="1" applyFont="1" applyBorder="1" applyAlignment="1">
      <alignment horizontal="left"/>
    </xf>
    <xf numFmtId="170" fontId="26" fillId="0" borderId="9" xfId="4" applyNumberFormat="1" applyFont="1" applyBorder="1" applyAlignment="1">
      <alignment horizontal="left"/>
    </xf>
  </cellXfs>
  <cellStyles count="5">
    <cellStyle name="Millares [0]" xfId="1" builtinId="6"/>
    <cellStyle name="Moneda" xfId="4" builtinId="4"/>
    <cellStyle name="Normal" xfId="0" builtinId="0"/>
    <cellStyle name="Normal_MATRIZ DE COFINANICACION" xfId="3" xr:uid="{00000000-0005-0000-0000-000002000000}"/>
    <cellStyle name="Porcentaje" xfId="2" builtinId="5"/>
  </cellStyles>
  <dxfs count="0"/>
  <tableStyles count="0" defaultTableStyle="TableStyleMedium2" defaultPivotStyle="PivotStyleLight16"/>
  <colors>
    <mruColors>
      <color rgb="FF3399FF"/>
      <color rgb="FF0099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://LICITACIONES%202004/TANGUA%202004%20-%20DIRECCIONES/PUESTO%20SALUD%20SANTANDER%20-%20DIRECC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VC\CVC_2021\Informaci&#243;n_German\COSTOS%20comparativos%20AJUSTADO%202021-MAYO%2024_ESTA_SI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://Documentos/TIMANATOR/PROYECTOS/METODOLO2/Usuario/COLEGIO%20EL%20TABLON%20PANAMERICANO/PE_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.%20CVC\CONVENIOS\ADICIONES%20CONVENIOS\3_MATRIZ%20FINAL%20DE%20ADI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presup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InfGral"/>
      <sheetName val="PptoGral"/>
      <sheetName val="ProgCuenca"/>
      <sheetName val="Resumen"/>
      <sheetName val="Desemb2017"/>
      <sheetName val="Ppto2017"/>
      <sheetName val="Det_Ejec2017"/>
      <sheetName val="PptoCVC2017Mod"/>
      <sheetName val="PptoOTRO2017Mod"/>
      <sheetName val="Desemb2018"/>
      <sheetName val="Ppto2018"/>
      <sheetName val="Det_Ejec2018"/>
      <sheetName val="PptoCVC2018Mod"/>
      <sheetName val="PptoOTRO2018Mod"/>
      <sheetName val="Desemb2019"/>
      <sheetName val="Ppto2019"/>
      <sheetName val="Det_Ejec2019"/>
      <sheetName val="PptoCVC2019Mod"/>
      <sheetName val="PptoOTRO2019Mod"/>
      <sheetName val="Parámetros"/>
      <sheetName val="GESTION"/>
      <sheetName val="BD"/>
      <sheetName val="5.1 AP"/>
      <sheetName val="5.2 SSP"/>
      <sheetName val="5.3 CV"/>
      <sheetName val="5.4 ENR"/>
      <sheetName val="5.5 BP"/>
      <sheetName val="5.6 BUD"/>
      <sheetName val="5.6 BUD_"/>
      <sheetName val="5.7 MC"/>
      <sheetName val="5.8 SAF"/>
      <sheetName val="5.9 GUA"/>
      <sheetName val="5.10 CERCO BUD"/>
      <sheetName val="VigAnt_Mant"/>
      <sheetName val="15. CERCO BUD"/>
      <sheetName val="IMPLEMENTACION"/>
      <sheetName val="SOSTENIMEINTO"/>
      <sheetName val="SSP_Mant_Siembras"/>
      <sheetName val="SSP_Mant_Cercos"/>
      <sheetName val="CV_Mant"/>
      <sheetName val="ENR_Mant"/>
      <sheetName val="SAF_Mant"/>
      <sheetName val="SAF_MAT01"/>
      <sheetName val="BP_Mant"/>
      <sheetName val="BUD_Mant"/>
      <sheetName val="MC_Mant"/>
      <sheetName val="GUA_Mant"/>
      <sheetName val="AP_Mant"/>
      <sheetName val="Hoja1"/>
      <sheetName val="Cons_Mant"/>
      <sheetName val="Esquema Mant"/>
      <sheetName val="Ajustes"/>
      <sheetName val="Datos"/>
      <sheetName val="Contrapartida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Divulgación_y_promoción_local</v>
          </cell>
          <cell r="I2" t="str">
            <v>CVC</v>
          </cell>
          <cell r="K2" t="str">
            <v>Ahorros</v>
          </cell>
          <cell r="L2" t="str">
            <v>CONVENIO DE ASOCIACIÓN</v>
          </cell>
        </row>
        <row r="3">
          <cell r="A3" t="str">
            <v>Divulgación_y_promoción_regional</v>
          </cell>
          <cell r="I3" t="str">
            <v>OTRO</v>
          </cell>
          <cell r="K3" t="str">
            <v>Corriente</v>
          </cell>
          <cell r="L3" t="str">
            <v>CONVENIO INTERADMINISTRATIVO</v>
          </cell>
        </row>
        <row r="4">
          <cell r="A4" t="str">
            <v>Fortalecimiento_socioambiental_proceso</v>
          </cell>
          <cell r="L4" t="str">
            <v>CONTRATO</v>
          </cell>
        </row>
        <row r="5">
          <cell r="A5" t="str">
            <v>Sostenimiento_HMP_vigencias_anteriores</v>
          </cell>
        </row>
        <row r="6">
          <cell r="A6" t="str">
            <v>Implementación_HMP</v>
          </cell>
        </row>
        <row r="7">
          <cell r="A7" t="str">
            <v>Sostenimiento_HMP</v>
          </cell>
        </row>
        <row r="8">
          <cell r="A8" t="str">
            <v>Mecanismo_facilitador_liberación_áreas</v>
          </cell>
        </row>
        <row r="9">
          <cell r="A9" t="str">
            <v>Monitoreo_y_evaluación_procesos_restauración</v>
          </cell>
        </row>
        <row r="10">
          <cell r="A10" t="str">
            <v>Seguimiento_y_evaluación</v>
          </cell>
        </row>
        <row r="11">
          <cell r="A11" t="str">
            <v>Gestión_administrativa_y_financiera</v>
          </cell>
        </row>
        <row r="12">
          <cell r="A12" t="str">
            <v>Gestión_administrativa_y_financiera_Fondo</v>
          </cell>
        </row>
        <row r="13">
          <cell r="A13" t="str">
            <v>Gestión_técnica</v>
          </cell>
        </row>
        <row r="14">
          <cell r="A14" t="str">
            <v>Adicionales_2018</v>
          </cell>
        </row>
        <row r="32">
          <cell r="D32" t="str">
            <v>Aislamiento_protección</v>
          </cell>
        </row>
        <row r="33">
          <cell r="D33" t="str">
            <v>Sistema_silvopastoril</v>
          </cell>
        </row>
        <row r="34">
          <cell r="D34" t="str">
            <v>Cerca_viva</v>
          </cell>
        </row>
        <row r="35">
          <cell r="D35" t="str">
            <v>Enriquecimiento</v>
          </cell>
        </row>
        <row r="36">
          <cell r="D36" t="str">
            <v>Bosque_protector</v>
          </cell>
        </row>
        <row r="37">
          <cell r="D37" t="str">
            <v>Bosque_uso_doméstico</v>
          </cell>
        </row>
        <row r="38">
          <cell r="D38" t="str">
            <v>Minicorrredor</v>
          </cell>
        </row>
        <row r="39">
          <cell r="D39" t="str">
            <v>Sistema_agroforestal</v>
          </cell>
        </row>
        <row r="40">
          <cell r="D40" t="str">
            <v>Guadua</v>
          </cell>
        </row>
        <row r="160">
          <cell r="D160" t="str">
            <v>Primer_mantenimiento_siembras</v>
          </cell>
        </row>
        <row r="161">
          <cell r="D161" t="str">
            <v>Segundo_mantenimiento_siembras</v>
          </cell>
        </row>
        <row r="162">
          <cell r="D162" t="str">
            <v>Tercer_mantenimiento_siembras</v>
          </cell>
        </row>
        <row r="163">
          <cell r="D163" t="str">
            <v>Cuarto_mantenimiento_siembras</v>
          </cell>
        </row>
        <row r="164">
          <cell r="D164" t="str">
            <v>Quinto_mantenimiento_siembras</v>
          </cell>
        </row>
        <row r="165">
          <cell r="D165" t="str">
            <v>Sexto_mantenimiento_siembras</v>
          </cell>
        </row>
        <row r="166">
          <cell r="D166" t="str">
            <v>Séptimo_mantenimiento_siembras</v>
          </cell>
        </row>
        <row r="167">
          <cell r="D167" t="str">
            <v>Mantenimiento_aislamiento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-Indice"/>
      <sheetName val="PE-01"/>
      <sheetName val="PE-02"/>
      <sheetName val="PE-03"/>
      <sheetName val="PE-04"/>
      <sheetName val="PE-05"/>
      <sheetName val="PE-06"/>
      <sheetName val="PE-07"/>
      <sheetName val="PE-08"/>
      <sheetName val="PE-09"/>
      <sheetName val="PE-10"/>
      <sheetName val="PE-11"/>
      <sheetName val="PE-12"/>
      <sheetName val="PE-13"/>
      <sheetName val="PE-14"/>
      <sheetName val="PE-15"/>
      <sheetName val="PE-16"/>
      <sheetName val="Control"/>
      <sheetName val="preinversion"/>
      <sheetName val="ejecucion"/>
      <sheetName val="mantenimiento"/>
      <sheetName val="Listado"/>
      <sheetName val="des_r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InfGral"/>
      <sheetName val="PptoGral"/>
      <sheetName val="ProgCuenca"/>
      <sheetName val="Resumen"/>
      <sheetName val="Desemb2017"/>
      <sheetName val="Ppto2017"/>
      <sheetName val="Det_Ejec2017"/>
      <sheetName val="PptoCVC2017Mod"/>
      <sheetName val="PptoOTRO2017Mod"/>
      <sheetName val="Desemb2018"/>
      <sheetName val="Ppto2018"/>
      <sheetName val="Det_Ejec2018"/>
      <sheetName val="PptoCVC2018Mod"/>
      <sheetName val="PptoOTRO2018Mod"/>
      <sheetName val="Desemb2019"/>
      <sheetName val="Ppto2019"/>
      <sheetName val="Det_Ejec2019"/>
      <sheetName val="PptoCVC2019Mod"/>
      <sheetName val="PptoOTRO2019Mod"/>
      <sheetName val="5.1 AP"/>
      <sheetName val="5.2 SSP"/>
      <sheetName val="5.3 CV"/>
      <sheetName val="5.4 ENR"/>
      <sheetName val="5.5 BP"/>
      <sheetName val="5.6 BUD"/>
      <sheetName val="excedentes"/>
      <sheetName val="5.7 MC"/>
      <sheetName val="5.8 SAF"/>
      <sheetName val="5.9 GUA"/>
      <sheetName val="VigAnt_Mant"/>
      <sheetName val="SSP_Mant"/>
      <sheetName val="CV_Mant"/>
      <sheetName val="ENR_Mant"/>
      <sheetName val="SAF_Mant"/>
      <sheetName val="BP_Mant"/>
      <sheetName val="BUD_Mant"/>
      <sheetName val="MC_Mant"/>
      <sheetName val="GUA_Mant"/>
      <sheetName val="Esquema Mant"/>
      <sheetName val="Ajustes"/>
      <sheetName val="Datos"/>
      <sheetName val="BD"/>
      <sheetName val="Cons_Mant"/>
      <sheetName val="Hoja3"/>
      <sheetName val="Parámetros"/>
      <sheetName val="COSTOS CON FONDO"/>
      <sheetName val="COSTOS SIN FONDO"/>
      <sheetName val="1.1 Sost AP_2018"/>
      <sheetName val="1.2 Sost AP_2019"/>
      <sheetName val="2.1 Sost SSP_2018"/>
      <sheetName val="2.2 Sost SSP_2019"/>
      <sheetName val="CERCO BUD"/>
      <sheetName val="HA-HMP-CONV"/>
      <sheetName val="RESUMEN  CONVENIOS CON FONDO"/>
      <sheetName val="PRESUPUESTO"/>
      <sheetName val="RESUMEN  CONVENIOS SIN FOND (2"/>
      <sheetName val="COSTOS SIN FONDO SIN BUD"/>
      <sheetName val="SAF"/>
      <sheetName val="MNC"/>
      <sheetName val="GUA"/>
      <sheetName val="adicion implementacion"/>
      <sheetName val="ADICION ACTIVIADES ADICIONALES"/>
      <sheetName val="ADICIONES SOSTENIMIENTO"/>
      <sheetName val="TOTAL ADICON IMP-SOS 2018-2019"/>
      <sheetName val="COSTOS SINFON CON BUD CON $ MEM"/>
      <sheetName val="TOTAL ADICON IMP-SOS 2018-2 (2"/>
      <sheetName val="ADICION ACTIVIADES ADICIONA (2"/>
      <sheetName val="ADICIONES SOSTENIMIENTO (2)"/>
      <sheetName val="adicion implementacion (2)"/>
      <sheetName val="CERCO BUD (2)"/>
      <sheetName val="Contrapartida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2">
          <cell r="D32" t="str">
            <v>Aislamiento_protección</v>
          </cell>
        </row>
        <row r="33">
          <cell r="D33" t="str">
            <v>Sistema_silvopastoril</v>
          </cell>
        </row>
        <row r="34">
          <cell r="D34" t="str">
            <v>Cerca_viva</v>
          </cell>
        </row>
        <row r="35">
          <cell r="D35" t="str">
            <v>Enriquecimiento</v>
          </cell>
        </row>
        <row r="36">
          <cell r="D36" t="str">
            <v>Bosque_protector</v>
          </cell>
        </row>
        <row r="37">
          <cell r="D37" t="str">
            <v>Bosque_uso_doméstico</v>
          </cell>
        </row>
        <row r="38">
          <cell r="D38" t="str">
            <v>Minicorrredor</v>
          </cell>
        </row>
        <row r="39">
          <cell r="D39" t="str">
            <v>Sistema_agroforestal</v>
          </cell>
        </row>
        <row r="40">
          <cell r="D40" t="str">
            <v>Guadua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7"/>
  <sheetViews>
    <sheetView tabSelected="1" zoomScaleNormal="100" workbookViewId="0">
      <selection activeCell="B4" sqref="B4:L4"/>
    </sheetView>
  </sheetViews>
  <sheetFormatPr baseColWidth="10" defaultRowHeight="15" x14ac:dyDescent="0.25"/>
  <cols>
    <col min="1" max="1" width="5.85546875" customWidth="1"/>
    <col min="2" max="2" width="5.42578125" customWidth="1"/>
    <col min="3" max="3" width="30.5703125" customWidth="1"/>
    <col min="4" max="4" width="10.140625" customWidth="1"/>
    <col min="5" max="5" width="8.7109375" customWidth="1"/>
    <col min="6" max="6" width="11.7109375" hidden="1" customWidth="1"/>
    <col min="7" max="7" width="11.7109375" customWidth="1"/>
    <col min="8" max="8" width="12.42578125" customWidth="1"/>
    <col min="9" max="9" width="11.42578125" style="189"/>
    <col min="10" max="10" width="13.7109375" customWidth="1"/>
    <col min="11" max="11" width="13.5703125" customWidth="1"/>
    <col min="12" max="12" width="15.85546875" customWidth="1"/>
  </cols>
  <sheetData>
    <row r="1" spans="2:12" ht="15.75" thickBot="1" x14ac:dyDescent="0.3"/>
    <row r="2" spans="2:12" x14ac:dyDescent="0.25">
      <c r="B2" s="348" t="s">
        <v>55</v>
      </c>
      <c r="C2" s="349"/>
      <c r="D2" s="349"/>
      <c r="E2" s="349"/>
      <c r="F2" s="349"/>
      <c r="G2" s="349"/>
      <c r="H2" s="349"/>
      <c r="I2" s="349"/>
      <c r="J2" s="349"/>
      <c r="K2" s="349"/>
      <c r="L2" s="350"/>
    </row>
    <row r="3" spans="2:12" x14ac:dyDescent="0.25">
      <c r="B3" s="351" t="s">
        <v>302</v>
      </c>
      <c r="C3" s="352"/>
      <c r="D3" s="352"/>
      <c r="E3" s="352"/>
      <c r="F3" s="352"/>
      <c r="G3" s="352"/>
      <c r="H3" s="352"/>
      <c r="I3" s="352"/>
      <c r="J3" s="352"/>
      <c r="K3" s="352"/>
      <c r="L3" s="353"/>
    </row>
    <row r="4" spans="2:12" x14ac:dyDescent="0.25">
      <c r="B4" s="351" t="s">
        <v>56</v>
      </c>
      <c r="C4" s="352"/>
      <c r="D4" s="352"/>
      <c r="E4" s="352"/>
      <c r="F4" s="352"/>
      <c r="G4" s="352"/>
      <c r="H4" s="352"/>
      <c r="I4" s="352"/>
      <c r="J4" s="352"/>
      <c r="K4" s="352"/>
      <c r="L4" s="353"/>
    </row>
    <row r="5" spans="2:12" x14ac:dyDescent="0.25">
      <c r="B5" s="351" t="s">
        <v>57</v>
      </c>
      <c r="C5" s="352"/>
      <c r="D5" s="352"/>
      <c r="E5" s="352"/>
      <c r="F5" s="352"/>
      <c r="G5" s="352"/>
      <c r="H5" s="352"/>
      <c r="I5" s="352"/>
      <c r="J5" s="352"/>
      <c r="K5" s="352"/>
      <c r="L5" s="353"/>
    </row>
    <row r="6" spans="2:12" x14ac:dyDescent="0.25">
      <c r="B6" s="354" t="s">
        <v>258</v>
      </c>
      <c r="C6" s="355"/>
      <c r="D6" s="1" t="s">
        <v>35</v>
      </c>
      <c r="E6" s="1" t="s">
        <v>59</v>
      </c>
      <c r="F6" s="355" t="s">
        <v>60</v>
      </c>
      <c r="G6" s="355"/>
      <c r="H6" s="355"/>
      <c r="I6" s="355"/>
      <c r="J6" s="355"/>
      <c r="K6" s="355"/>
      <c r="L6" s="356"/>
    </row>
    <row r="7" spans="2:12" ht="33" customHeight="1" x14ac:dyDescent="0.25">
      <c r="B7" s="341" t="s">
        <v>61</v>
      </c>
      <c r="C7" s="342"/>
      <c r="D7" s="2" t="s">
        <v>3</v>
      </c>
      <c r="E7" s="3">
        <v>1</v>
      </c>
      <c r="F7" s="343" t="s">
        <v>62</v>
      </c>
      <c r="G7" s="343"/>
      <c r="H7" s="343"/>
      <c r="I7" s="343"/>
      <c r="J7" s="343"/>
      <c r="K7" s="343"/>
      <c r="L7" s="344"/>
    </row>
    <row r="8" spans="2:12" x14ac:dyDescent="0.25">
      <c r="B8" s="341" t="s">
        <v>63</v>
      </c>
      <c r="C8" s="342"/>
      <c r="D8" s="2" t="s">
        <v>33</v>
      </c>
      <c r="E8" s="2">
        <v>2.5</v>
      </c>
      <c r="F8" s="343"/>
      <c r="G8" s="343"/>
      <c r="H8" s="343"/>
      <c r="I8" s="343"/>
      <c r="J8" s="343"/>
      <c r="K8" s="343"/>
      <c r="L8" s="344"/>
    </row>
    <row r="9" spans="2:12" ht="39" customHeight="1" x14ac:dyDescent="0.25">
      <c r="B9" s="341" t="s">
        <v>64</v>
      </c>
      <c r="C9" s="342"/>
      <c r="D9" s="2" t="s">
        <v>9</v>
      </c>
      <c r="E9" s="2">
        <v>400</v>
      </c>
      <c r="F9" s="343" t="s">
        <v>65</v>
      </c>
      <c r="G9" s="343"/>
      <c r="H9" s="343"/>
      <c r="I9" s="343"/>
      <c r="J9" s="343"/>
      <c r="K9" s="343"/>
      <c r="L9" s="344"/>
    </row>
    <row r="10" spans="2:12" ht="21.75" customHeight="1" x14ac:dyDescent="0.25">
      <c r="B10" s="341" t="s">
        <v>66</v>
      </c>
      <c r="C10" s="342"/>
      <c r="D10" s="2" t="s">
        <v>9</v>
      </c>
      <c r="E10" s="2">
        <v>45</v>
      </c>
      <c r="F10" s="343" t="s">
        <v>67</v>
      </c>
      <c r="G10" s="343"/>
      <c r="H10" s="343"/>
      <c r="I10" s="343"/>
      <c r="J10" s="343"/>
      <c r="K10" s="343"/>
      <c r="L10" s="344"/>
    </row>
    <row r="11" spans="2:12" ht="24.75" customHeight="1" x14ac:dyDescent="0.25">
      <c r="B11" s="341" t="s">
        <v>68</v>
      </c>
      <c r="C11" s="342"/>
      <c r="D11" s="2" t="s">
        <v>69</v>
      </c>
      <c r="E11" s="2">
        <v>4</v>
      </c>
      <c r="F11" s="343" t="s">
        <v>260</v>
      </c>
      <c r="G11" s="343"/>
      <c r="H11" s="343"/>
      <c r="I11" s="343"/>
      <c r="J11" s="343"/>
      <c r="K11" s="343"/>
      <c r="L11" s="344"/>
    </row>
    <row r="12" spans="2:12" x14ac:dyDescent="0.25">
      <c r="B12" s="341" t="s">
        <v>71</v>
      </c>
      <c r="C12" s="342"/>
      <c r="D12" s="2" t="s">
        <v>38</v>
      </c>
      <c r="E12" s="2">
        <v>8</v>
      </c>
      <c r="F12" s="343"/>
      <c r="G12" s="343"/>
      <c r="H12" s="343"/>
      <c r="I12" s="343"/>
      <c r="J12" s="343"/>
      <c r="K12" s="343"/>
      <c r="L12" s="344"/>
    </row>
    <row r="13" spans="2:12" ht="19.5" customHeight="1" x14ac:dyDescent="0.25">
      <c r="B13" s="341" t="s">
        <v>72</v>
      </c>
      <c r="C13" s="342"/>
      <c r="D13" s="2" t="s">
        <v>13</v>
      </c>
      <c r="E13" s="2">
        <v>10</v>
      </c>
      <c r="F13" s="343" t="s">
        <v>73</v>
      </c>
      <c r="G13" s="343"/>
      <c r="H13" s="343"/>
      <c r="I13" s="343"/>
      <c r="J13" s="343"/>
      <c r="K13" s="343"/>
      <c r="L13" s="344"/>
    </row>
    <row r="14" spans="2:12" ht="23.25" customHeight="1" x14ac:dyDescent="0.25">
      <c r="B14" s="341" t="s">
        <v>74</v>
      </c>
      <c r="C14" s="342"/>
      <c r="D14" s="2" t="s">
        <v>42</v>
      </c>
      <c r="E14" s="4">
        <v>6</v>
      </c>
      <c r="F14" s="343" t="s">
        <v>75</v>
      </c>
      <c r="G14" s="343"/>
      <c r="H14" s="343"/>
      <c r="I14" s="343"/>
      <c r="J14" s="343"/>
      <c r="K14" s="343"/>
      <c r="L14" s="344"/>
    </row>
    <row r="15" spans="2:12" x14ac:dyDescent="0.25">
      <c r="B15" s="341" t="s">
        <v>76</v>
      </c>
      <c r="C15" s="342"/>
      <c r="D15" s="5" t="s">
        <v>42</v>
      </c>
      <c r="E15" s="4">
        <v>6</v>
      </c>
      <c r="F15" s="343"/>
      <c r="G15" s="343"/>
      <c r="H15" s="343"/>
      <c r="I15" s="343"/>
      <c r="J15" s="343"/>
      <c r="K15" s="343"/>
      <c r="L15" s="344"/>
    </row>
    <row r="16" spans="2:12" ht="21.75" customHeight="1" x14ac:dyDescent="0.25">
      <c r="B16" s="341" t="s">
        <v>77</v>
      </c>
      <c r="C16" s="342"/>
      <c r="D16" s="2" t="s">
        <v>49</v>
      </c>
      <c r="E16" s="4">
        <v>3</v>
      </c>
      <c r="F16" s="343" t="s">
        <v>78</v>
      </c>
      <c r="G16" s="343"/>
      <c r="H16" s="343"/>
      <c r="I16" s="343"/>
      <c r="J16" s="343"/>
      <c r="K16" s="343"/>
      <c r="L16" s="344"/>
    </row>
    <row r="17" spans="2:12" ht="28.5" customHeight="1" x14ac:dyDescent="0.25">
      <c r="B17" s="341" t="s">
        <v>37</v>
      </c>
      <c r="C17" s="342"/>
      <c r="D17" s="2" t="s">
        <v>35</v>
      </c>
      <c r="E17" s="2">
        <v>1</v>
      </c>
      <c r="F17" s="343" t="s">
        <v>79</v>
      </c>
      <c r="G17" s="343"/>
      <c r="H17" s="343"/>
      <c r="I17" s="343"/>
      <c r="J17" s="343"/>
      <c r="K17" s="343"/>
      <c r="L17" s="344"/>
    </row>
    <row r="18" spans="2:12" ht="15.75" customHeight="1" x14ac:dyDescent="0.25">
      <c r="B18" s="337" t="s">
        <v>80</v>
      </c>
      <c r="C18" s="338"/>
      <c r="D18" s="338"/>
      <c r="E18" s="338"/>
      <c r="F18" s="338"/>
      <c r="G18" s="338"/>
      <c r="H18" s="338"/>
      <c r="I18" s="338"/>
      <c r="J18" s="345"/>
      <c r="K18" s="346"/>
      <c r="L18" s="347"/>
    </row>
    <row r="19" spans="2:12" ht="33.75" x14ac:dyDescent="0.25">
      <c r="B19" s="6" t="s">
        <v>81</v>
      </c>
      <c r="C19" s="7" t="s">
        <v>258</v>
      </c>
      <c r="D19" s="7" t="s">
        <v>35</v>
      </c>
      <c r="E19" s="7" t="s">
        <v>59</v>
      </c>
      <c r="F19" s="7" t="s">
        <v>296</v>
      </c>
      <c r="G19" s="7" t="s">
        <v>297</v>
      </c>
      <c r="H19" s="7" t="s">
        <v>259</v>
      </c>
      <c r="I19" s="7" t="s">
        <v>83</v>
      </c>
      <c r="J19" s="7" t="s">
        <v>84</v>
      </c>
      <c r="K19" s="7" t="s">
        <v>85</v>
      </c>
      <c r="L19" s="8" t="s">
        <v>86</v>
      </c>
    </row>
    <row r="20" spans="2:12" x14ac:dyDescent="0.25">
      <c r="B20" s="9">
        <v>1</v>
      </c>
      <c r="C20" s="10" t="s">
        <v>87</v>
      </c>
      <c r="D20" s="11"/>
      <c r="E20" s="11"/>
      <c r="F20" s="11"/>
      <c r="G20" s="11"/>
      <c r="H20" s="11"/>
      <c r="I20" s="188"/>
      <c r="J20" s="11"/>
      <c r="K20" s="11"/>
      <c r="L20" s="12"/>
    </row>
    <row r="21" spans="2:12" x14ac:dyDescent="0.25">
      <c r="B21" s="13" t="s">
        <v>88</v>
      </c>
      <c r="C21" s="11" t="s">
        <v>2</v>
      </c>
      <c r="D21" s="11" t="s">
        <v>3</v>
      </c>
      <c r="E21" s="14">
        <v>1</v>
      </c>
      <c r="F21" s="14">
        <v>305563</v>
      </c>
      <c r="G21" s="14">
        <f>F21*1.06</f>
        <v>323896.78000000003</v>
      </c>
      <c r="H21" s="14">
        <f>E21*G21</f>
        <v>323896.78000000003</v>
      </c>
      <c r="I21" s="188">
        <f>+J18</f>
        <v>0</v>
      </c>
      <c r="J21" s="15">
        <f>H21*I21</f>
        <v>0</v>
      </c>
      <c r="K21" s="15">
        <f>J21-L21</f>
        <v>0</v>
      </c>
      <c r="L21" s="12"/>
    </row>
    <row r="22" spans="2:12" x14ac:dyDescent="0.25">
      <c r="B22" s="13" t="s">
        <v>89</v>
      </c>
      <c r="C22" s="11" t="s">
        <v>4</v>
      </c>
      <c r="D22" s="11" t="s">
        <v>5</v>
      </c>
      <c r="E22" s="14">
        <v>400</v>
      </c>
      <c r="F22" s="14">
        <v>556</v>
      </c>
      <c r="G22" s="14">
        <f t="shared" ref="G22:G45" si="0">F22*1.06</f>
        <v>589.36</v>
      </c>
      <c r="H22" s="14">
        <f t="shared" ref="H22:H29" si="1">E22*G22</f>
        <v>235744</v>
      </c>
      <c r="I22" s="188">
        <f>+I21</f>
        <v>0</v>
      </c>
      <c r="J22" s="15">
        <f t="shared" ref="J22:J29" si="2">H22*I22</f>
        <v>0</v>
      </c>
      <c r="K22" s="15">
        <f t="shared" ref="K22:K29" si="3">J22-L22</f>
        <v>0</v>
      </c>
      <c r="L22" s="12"/>
    </row>
    <row r="23" spans="2:12" x14ac:dyDescent="0.25">
      <c r="B23" s="13" t="s">
        <v>90</v>
      </c>
      <c r="C23" s="11" t="s">
        <v>6</v>
      </c>
      <c r="D23" s="11" t="s">
        <v>7</v>
      </c>
      <c r="E23" s="14">
        <v>400</v>
      </c>
      <c r="F23" s="14">
        <v>3056</v>
      </c>
      <c r="G23" s="14">
        <f t="shared" si="0"/>
        <v>3239.36</v>
      </c>
      <c r="H23" s="14">
        <f t="shared" si="1"/>
        <v>1295744</v>
      </c>
      <c r="I23" s="188">
        <f t="shared" ref="I23:I29" si="4">+I22</f>
        <v>0</v>
      </c>
      <c r="J23" s="15">
        <f t="shared" si="2"/>
        <v>0</v>
      </c>
      <c r="K23" s="15">
        <f t="shared" si="3"/>
        <v>0</v>
      </c>
      <c r="L23" s="12"/>
    </row>
    <row r="24" spans="2:12" x14ac:dyDescent="0.25">
      <c r="B24" s="13" t="s">
        <v>91</v>
      </c>
      <c r="C24" s="11" t="s">
        <v>8</v>
      </c>
      <c r="D24" s="11" t="s">
        <v>9</v>
      </c>
      <c r="E24" s="14">
        <v>445</v>
      </c>
      <c r="F24" s="14">
        <v>3056</v>
      </c>
      <c r="G24" s="14">
        <f t="shared" si="0"/>
        <v>3239.36</v>
      </c>
      <c r="H24" s="14">
        <f t="shared" si="1"/>
        <v>1441515.2</v>
      </c>
      <c r="I24" s="188">
        <f t="shared" si="4"/>
        <v>0</v>
      </c>
      <c r="J24" s="15">
        <f t="shared" si="2"/>
        <v>0</v>
      </c>
      <c r="K24" s="15">
        <f t="shared" si="3"/>
        <v>0</v>
      </c>
      <c r="L24" s="12"/>
    </row>
    <row r="25" spans="2:12" x14ac:dyDescent="0.25">
      <c r="B25" s="13" t="s">
        <v>92</v>
      </c>
      <c r="C25" s="11" t="s">
        <v>10</v>
      </c>
      <c r="D25" s="11" t="s">
        <v>11</v>
      </c>
      <c r="E25" s="14">
        <v>4000</v>
      </c>
      <c r="F25" s="14">
        <v>180</v>
      </c>
      <c r="G25" s="14">
        <f t="shared" si="0"/>
        <v>190.8</v>
      </c>
      <c r="H25" s="14">
        <f t="shared" si="1"/>
        <v>763200</v>
      </c>
      <c r="I25" s="188">
        <f t="shared" si="4"/>
        <v>0</v>
      </c>
      <c r="J25" s="15">
        <f t="shared" si="2"/>
        <v>0</v>
      </c>
      <c r="K25" s="15">
        <f t="shared" si="3"/>
        <v>0</v>
      </c>
      <c r="L25" s="12"/>
    </row>
    <row r="26" spans="2:12" x14ac:dyDescent="0.25">
      <c r="B26" s="13" t="s">
        <v>93</v>
      </c>
      <c r="C26" s="11" t="s">
        <v>12</v>
      </c>
      <c r="D26" s="11" t="s">
        <v>13</v>
      </c>
      <c r="E26" s="16">
        <v>7477</v>
      </c>
      <c r="F26" s="14">
        <v>489</v>
      </c>
      <c r="G26" s="14">
        <f t="shared" si="0"/>
        <v>518.34</v>
      </c>
      <c r="H26" s="14">
        <f t="shared" si="1"/>
        <v>3875628.18</v>
      </c>
      <c r="I26" s="188">
        <f t="shared" si="4"/>
        <v>0</v>
      </c>
      <c r="J26" s="15">
        <f t="shared" si="2"/>
        <v>0</v>
      </c>
      <c r="K26" s="15">
        <f t="shared" si="3"/>
        <v>0</v>
      </c>
      <c r="L26" s="17"/>
    </row>
    <row r="27" spans="2:12" x14ac:dyDescent="0.25">
      <c r="B27" s="13" t="s">
        <v>94</v>
      </c>
      <c r="C27" s="11" t="s">
        <v>14</v>
      </c>
      <c r="D27" s="11" t="s">
        <v>9</v>
      </c>
      <c r="E27" s="14">
        <v>445</v>
      </c>
      <c r="F27" s="14">
        <v>1111</v>
      </c>
      <c r="G27" s="14">
        <f t="shared" si="0"/>
        <v>1177.6600000000001</v>
      </c>
      <c r="H27" s="14">
        <f t="shared" si="1"/>
        <v>524058.7</v>
      </c>
      <c r="I27" s="188">
        <f t="shared" si="4"/>
        <v>0</v>
      </c>
      <c r="J27" s="15">
        <f t="shared" si="2"/>
        <v>0</v>
      </c>
      <c r="K27" s="15">
        <f t="shared" si="3"/>
        <v>0</v>
      </c>
      <c r="L27" s="12"/>
    </row>
    <row r="28" spans="2:12" x14ac:dyDescent="0.25">
      <c r="B28" s="13" t="s">
        <v>95</v>
      </c>
      <c r="C28" s="11" t="s">
        <v>15</v>
      </c>
      <c r="D28" s="11" t="s">
        <v>9</v>
      </c>
      <c r="E28" s="14">
        <v>200</v>
      </c>
      <c r="F28" s="14">
        <v>1222</v>
      </c>
      <c r="G28" s="14">
        <f t="shared" si="0"/>
        <v>1295.3200000000002</v>
      </c>
      <c r="H28" s="14">
        <f t="shared" si="1"/>
        <v>259064.00000000003</v>
      </c>
      <c r="I28" s="188">
        <f t="shared" si="4"/>
        <v>0</v>
      </c>
      <c r="J28" s="15">
        <f t="shared" si="2"/>
        <v>0</v>
      </c>
      <c r="K28" s="15">
        <f t="shared" si="3"/>
        <v>0</v>
      </c>
      <c r="L28" s="12"/>
    </row>
    <row r="29" spans="2:12" x14ac:dyDescent="0.25">
      <c r="B29" s="13" t="s">
        <v>96</v>
      </c>
      <c r="C29" s="11" t="s">
        <v>16</v>
      </c>
      <c r="D29" s="11" t="s">
        <v>17</v>
      </c>
      <c r="E29" s="14">
        <v>1</v>
      </c>
      <c r="F29" s="14">
        <v>244450</v>
      </c>
      <c r="G29" s="14">
        <f t="shared" si="0"/>
        <v>259117</v>
      </c>
      <c r="H29" s="14">
        <f t="shared" si="1"/>
        <v>259117</v>
      </c>
      <c r="I29" s="188">
        <f t="shared" si="4"/>
        <v>0</v>
      </c>
      <c r="J29" s="15">
        <f t="shared" si="2"/>
        <v>0</v>
      </c>
      <c r="K29" s="15">
        <f t="shared" si="3"/>
        <v>0</v>
      </c>
      <c r="L29" s="12"/>
    </row>
    <row r="30" spans="2:12" x14ac:dyDescent="0.25">
      <c r="B30" s="337" t="s">
        <v>97</v>
      </c>
      <c r="C30" s="338"/>
      <c r="D30" s="338"/>
      <c r="E30" s="338"/>
      <c r="F30" s="10"/>
      <c r="G30" s="14"/>
      <c r="H30" s="18">
        <f>SUM(H21:H29)</f>
        <v>8977967.8599999994</v>
      </c>
      <c r="I30" s="190"/>
      <c r="J30" s="18">
        <f t="shared" ref="J30:L30" si="5">SUM(J21:J29)</f>
        <v>0</v>
      </c>
      <c r="K30" s="18">
        <f t="shared" si="5"/>
        <v>0</v>
      </c>
      <c r="L30" s="18">
        <f t="shared" si="5"/>
        <v>0</v>
      </c>
    </row>
    <row r="31" spans="2:12" x14ac:dyDescent="0.25">
      <c r="B31" s="9">
        <v>2</v>
      </c>
      <c r="C31" s="10" t="s">
        <v>98</v>
      </c>
      <c r="D31" s="11"/>
      <c r="E31" s="11"/>
      <c r="F31" s="11"/>
      <c r="G31" s="14"/>
      <c r="H31" s="11"/>
      <c r="I31" s="188"/>
      <c r="J31" s="15"/>
      <c r="K31" s="11"/>
      <c r="L31" s="12"/>
    </row>
    <row r="32" spans="2:12" x14ac:dyDescent="0.25">
      <c r="B32" s="13" t="s">
        <v>99</v>
      </c>
      <c r="C32" s="11" t="s">
        <v>39</v>
      </c>
      <c r="D32" s="11" t="s">
        <v>38</v>
      </c>
      <c r="E32" s="11">
        <v>8</v>
      </c>
      <c r="F32" s="14">
        <v>380000</v>
      </c>
      <c r="G32" s="14">
        <f t="shared" si="0"/>
        <v>402800</v>
      </c>
      <c r="H32" s="14">
        <f>E32*G32</f>
        <v>3222400</v>
      </c>
      <c r="I32" s="188">
        <f>J$18</f>
        <v>0</v>
      </c>
      <c r="J32" s="15">
        <f t="shared" ref="J32:J38" si="6">H32*I32</f>
        <v>0</v>
      </c>
      <c r="K32" s="15">
        <f t="shared" ref="K32:K38" si="7">J32-L32</f>
        <v>0</v>
      </c>
      <c r="L32" s="12"/>
    </row>
    <row r="33" spans="2:12" x14ac:dyDescent="0.25">
      <c r="B33" s="13" t="s">
        <v>100</v>
      </c>
      <c r="C33" s="11" t="s">
        <v>54</v>
      </c>
      <c r="D33" s="11" t="s">
        <v>9</v>
      </c>
      <c r="E33" s="11">
        <v>445</v>
      </c>
      <c r="F33" s="14">
        <v>16000</v>
      </c>
      <c r="G33" s="14">
        <f t="shared" si="0"/>
        <v>16960</v>
      </c>
      <c r="H33" s="14">
        <f t="shared" ref="H33:H38" si="8">E33*G33</f>
        <v>7547200</v>
      </c>
      <c r="I33" s="188">
        <f t="shared" ref="I33:I42" si="9">J$18</f>
        <v>0</v>
      </c>
      <c r="J33" s="15">
        <f t="shared" si="6"/>
        <v>0</v>
      </c>
      <c r="K33" s="15">
        <f t="shared" si="7"/>
        <v>0</v>
      </c>
      <c r="L33" s="12"/>
    </row>
    <row r="34" spans="2:12" x14ac:dyDescent="0.25">
      <c r="B34" s="13" t="s">
        <v>101</v>
      </c>
      <c r="C34" s="11" t="s">
        <v>44</v>
      </c>
      <c r="D34" s="11" t="s">
        <v>13</v>
      </c>
      <c r="E34" s="11">
        <v>10</v>
      </c>
      <c r="F34" s="14">
        <v>12500</v>
      </c>
      <c r="G34" s="14">
        <f t="shared" si="0"/>
        <v>13250</v>
      </c>
      <c r="H34" s="14">
        <f t="shared" si="8"/>
        <v>132500</v>
      </c>
      <c r="I34" s="188">
        <f t="shared" si="9"/>
        <v>0</v>
      </c>
      <c r="J34" s="15">
        <f t="shared" si="6"/>
        <v>0</v>
      </c>
      <c r="K34" s="15">
        <f t="shared" si="7"/>
        <v>0</v>
      </c>
      <c r="L34" s="12"/>
    </row>
    <row r="35" spans="2:12" x14ac:dyDescent="0.25">
      <c r="B35" s="13" t="s">
        <v>102</v>
      </c>
      <c r="C35" s="11" t="s">
        <v>46</v>
      </c>
      <c r="D35" s="11" t="s">
        <v>42</v>
      </c>
      <c r="E35" s="19">
        <v>6</v>
      </c>
      <c r="F35" s="14">
        <v>46000</v>
      </c>
      <c r="G35" s="14">
        <f t="shared" si="0"/>
        <v>48760</v>
      </c>
      <c r="H35" s="14">
        <f t="shared" si="8"/>
        <v>292560</v>
      </c>
      <c r="I35" s="188">
        <f t="shared" si="9"/>
        <v>0</v>
      </c>
      <c r="J35" s="15">
        <f t="shared" si="6"/>
        <v>0</v>
      </c>
      <c r="K35" s="15">
        <f t="shared" si="7"/>
        <v>0</v>
      </c>
      <c r="L35" s="12"/>
    </row>
    <row r="36" spans="2:12" x14ac:dyDescent="0.25">
      <c r="B36" s="13" t="s">
        <v>103</v>
      </c>
      <c r="C36" s="11" t="s">
        <v>41</v>
      </c>
      <c r="D36" s="11" t="s">
        <v>42</v>
      </c>
      <c r="E36" s="19">
        <v>6</v>
      </c>
      <c r="F36" s="14">
        <v>15000</v>
      </c>
      <c r="G36" s="14">
        <f t="shared" si="0"/>
        <v>15900</v>
      </c>
      <c r="H36" s="14">
        <f t="shared" si="8"/>
        <v>95400</v>
      </c>
      <c r="I36" s="188">
        <f t="shared" si="9"/>
        <v>0</v>
      </c>
      <c r="J36" s="15">
        <f t="shared" si="6"/>
        <v>0</v>
      </c>
      <c r="K36" s="15">
        <f t="shared" si="7"/>
        <v>0</v>
      </c>
      <c r="L36" s="12"/>
    </row>
    <row r="37" spans="2:12" x14ac:dyDescent="0.25">
      <c r="B37" s="13" t="s">
        <v>104</v>
      </c>
      <c r="C37" s="11" t="s">
        <v>48</v>
      </c>
      <c r="D37" s="11" t="s">
        <v>49</v>
      </c>
      <c r="E37" s="19">
        <v>3</v>
      </c>
      <c r="F37" s="14">
        <v>27000</v>
      </c>
      <c r="G37" s="14">
        <f t="shared" si="0"/>
        <v>28620</v>
      </c>
      <c r="H37" s="14">
        <f t="shared" si="8"/>
        <v>85860</v>
      </c>
      <c r="I37" s="188">
        <f t="shared" si="9"/>
        <v>0</v>
      </c>
      <c r="J37" s="15">
        <f t="shared" si="6"/>
        <v>0</v>
      </c>
      <c r="K37" s="15">
        <f t="shared" si="7"/>
        <v>0</v>
      </c>
      <c r="L37" s="12"/>
    </row>
    <row r="38" spans="2:12" x14ac:dyDescent="0.25">
      <c r="B38" s="13" t="s">
        <v>105</v>
      </c>
      <c r="C38" s="11" t="s">
        <v>37</v>
      </c>
      <c r="D38" s="11" t="s">
        <v>35</v>
      </c>
      <c r="E38" s="11">
        <v>1</v>
      </c>
      <c r="F38" s="14">
        <v>516208</v>
      </c>
      <c r="G38" s="14">
        <f t="shared" si="0"/>
        <v>547180.48</v>
      </c>
      <c r="H38" s="14">
        <f t="shared" si="8"/>
        <v>547180.48</v>
      </c>
      <c r="I38" s="188">
        <f t="shared" si="9"/>
        <v>0</v>
      </c>
      <c r="J38" s="15">
        <f t="shared" si="6"/>
        <v>0</v>
      </c>
      <c r="K38" s="15">
        <f t="shared" si="7"/>
        <v>0</v>
      </c>
      <c r="L38" s="12"/>
    </row>
    <row r="39" spans="2:12" x14ac:dyDescent="0.25">
      <c r="B39" s="337" t="s">
        <v>106</v>
      </c>
      <c r="C39" s="338"/>
      <c r="D39" s="338"/>
      <c r="E39" s="338"/>
      <c r="F39" s="11"/>
      <c r="G39" s="14"/>
      <c r="H39" s="18">
        <f>SUM(H32:H38)</f>
        <v>11923100.48</v>
      </c>
      <c r="I39" s="188"/>
      <c r="J39" s="18">
        <f t="shared" ref="J39:L39" si="10">SUM(J32:J38)</f>
        <v>0</v>
      </c>
      <c r="K39" s="18">
        <f t="shared" si="10"/>
        <v>0</v>
      </c>
      <c r="L39" s="20">
        <f t="shared" si="10"/>
        <v>0</v>
      </c>
    </row>
    <row r="40" spans="2:12" x14ac:dyDescent="0.25">
      <c r="B40" s="9">
        <v>3</v>
      </c>
      <c r="C40" s="10" t="s">
        <v>107</v>
      </c>
      <c r="D40" s="11"/>
      <c r="E40" s="11"/>
      <c r="F40" s="11"/>
      <c r="G40" s="14"/>
      <c r="H40" s="14"/>
      <c r="I40" s="188"/>
      <c r="J40" s="15"/>
      <c r="K40" s="11"/>
      <c r="L40" s="12"/>
    </row>
    <row r="41" spans="2:12" x14ac:dyDescent="0.25">
      <c r="B41" s="13">
        <v>3.1</v>
      </c>
      <c r="C41" s="11" t="s">
        <v>0</v>
      </c>
      <c r="D41" s="21">
        <v>0.05</v>
      </c>
      <c r="E41" s="11">
        <v>1</v>
      </c>
      <c r="F41" s="15">
        <v>423489</v>
      </c>
      <c r="G41" s="14">
        <f t="shared" si="0"/>
        <v>448898.34</v>
      </c>
      <c r="H41" s="14">
        <f>E41*G41</f>
        <v>448898.34</v>
      </c>
      <c r="I41" s="188">
        <f t="shared" si="9"/>
        <v>0</v>
      </c>
      <c r="J41" s="15">
        <f t="shared" ref="J41:J45" si="11">H41*I41</f>
        <v>0</v>
      </c>
      <c r="K41" s="15">
        <f t="shared" ref="K41:K42" si="12">J41-L41</f>
        <v>0</v>
      </c>
      <c r="L41" s="17"/>
    </row>
    <row r="42" spans="2:12" x14ac:dyDescent="0.25">
      <c r="B42" s="13" t="s">
        <v>108</v>
      </c>
      <c r="C42" s="11" t="s">
        <v>1</v>
      </c>
      <c r="D42" s="21">
        <v>0.2</v>
      </c>
      <c r="E42" s="11">
        <v>1</v>
      </c>
      <c r="F42" s="15">
        <v>2249642</v>
      </c>
      <c r="G42" s="14">
        <f t="shared" si="0"/>
        <v>2384620.52</v>
      </c>
      <c r="H42" s="14">
        <f>E42*G42</f>
        <v>2384620.52</v>
      </c>
      <c r="I42" s="188">
        <f t="shared" si="9"/>
        <v>0</v>
      </c>
      <c r="J42" s="15">
        <f t="shared" si="11"/>
        <v>0</v>
      </c>
      <c r="K42" s="15">
        <f t="shared" si="12"/>
        <v>0</v>
      </c>
      <c r="L42" s="17"/>
    </row>
    <row r="43" spans="2:12" x14ac:dyDescent="0.25">
      <c r="B43" s="337" t="s">
        <v>109</v>
      </c>
      <c r="C43" s="338"/>
      <c r="D43" s="338"/>
      <c r="E43" s="338"/>
      <c r="F43" s="10"/>
      <c r="G43" s="14"/>
      <c r="H43" s="22">
        <f>SUM(H41:H42)</f>
        <v>2833518.86</v>
      </c>
      <c r="I43" s="191"/>
      <c r="J43" s="22">
        <f t="shared" ref="J43:L43" si="13">SUM(J41:J42)</f>
        <v>0</v>
      </c>
      <c r="K43" s="22">
        <f>SUM(K41:K42)</f>
        <v>0</v>
      </c>
      <c r="L43" s="22">
        <f t="shared" si="13"/>
        <v>0</v>
      </c>
    </row>
    <row r="44" spans="2:12" x14ac:dyDescent="0.25">
      <c r="B44" s="23"/>
      <c r="C44" s="10" t="s">
        <v>110</v>
      </c>
      <c r="D44" s="11"/>
      <c r="E44" s="11"/>
      <c r="F44" s="11"/>
      <c r="G44" s="14"/>
      <c r="H44" s="22">
        <f>H43+H39+H30</f>
        <v>23734587.199999999</v>
      </c>
      <c r="I44" s="191"/>
      <c r="J44" s="22">
        <f t="shared" ref="J44:L44" si="14">J43+J39+J30</f>
        <v>0</v>
      </c>
      <c r="K44" s="22">
        <f t="shared" si="14"/>
        <v>0</v>
      </c>
      <c r="L44" s="24">
        <f t="shared" si="14"/>
        <v>0</v>
      </c>
    </row>
    <row r="45" spans="2:12" x14ac:dyDescent="0.25">
      <c r="B45" s="13">
        <v>4</v>
      </c>
      <c r="C45" s="11" t="s">
        <v>111</v>
      </c>
      <c r="D45" s="21">
        <v>0.15</v>
      </c>
      <c r="E45" s="11">
        <v>1</v>
      </c>
      <c r="F45" s="15">
        <v>3358668</v>
      </c>
      <c r="G45" s="14">
        <f t="shared" si="0"/>
        <v>3560188.08</v>
      </c>
      <c r="H45" s="15">
        <f>E45*G45</f>
        <v>3560188.08</v>
      </c>
      <c r="I45" s="188">
        <f t="shared" ref="I45" si="15">J$18</f>
        <v>0</v>
      </c>
      <c r="J45" s="15">
        <f t="shared" si="11"/>
        <v>0</v>
      </c>
      <c r="K45" s="15">
        <f t="shared" ref="K45" si="16">J45-L45</f>
        <v>0</v>
      </c>
      <c r="L45" s="17"/>
    </row>
    <row r="46" spans="2:12" ht="15.75" thickBot="1" x14ac:dyDescent="0.3">
      <c r="B46" s="339" t="s">
        <v>112</v>
      </c>
      <c r="C46" s="340"/>
      <c r="D46" s="340"/>
      <c r="E46" s="340"/>
      <c r="F46" s="25"/>
      <c r="G46" s="25"/>
      <c r="H46" s="26">
        <f>H44+H45</f>
        <v>27294775.280000001</v>
      </c>
      <c r="I46" s="192"/>
      <c r="J46" s="26">
        <f t="shared" ref="J46:L46" si="17">J44+J45</f>
        <v>0</v>
      </c>
      <c r="K46" s="26">
        <f t="shared" si="17"/>
        <v>0</v>
      </c>
      <c r="L46" s="27">
        <f t="shared" si="17"/>
        <v>0</v>
      </c>
    </row>
    <row r="48" spans="2:12" x14ac:dyDescent="0.25">
      <c r="H48" s="64"/>
      <c r="J48" s="28"/>
    </row>
    <row r="49" spans="4:10" x14ac:dyDescent="0.25">
      <c r="H49" s="29"/>
      <c r="J49" s="28">
        <f>J48-J46</f>
        <v>0</v>
      </c>
    </row>
    <row r="50" spans="4:10" x14ac:dyDescent="0.25">
      <c r="H50" s="65"/>
    </row>
    <row r="51" spans="4:10" x14ac:dyDescent="0.25">
      <c r="H51" s="28"/>
    </row>
    <row r="53" spans="4:10" x14ac:dyDescent="0.25">
      <c r="D53" s="187"/>
      <c r="F53" s="28"/>
      <c r="G53" s="28"/>
    </row>
    <row r="67" spans="8:8" x14ac:dyDescent="0.25">
      <c r="H67">
        <v>1</v>
      </c>
    </row>
  </sheetData>
  <mergeCells count="34">
    <mergeCell ref="B2:L2"/>
    <mergeCell ref="B3:L3"/>
    <mergeCell ref="B4:L4"/>
    <mergeCell ref="B5:L5"/>
    <mergeCell ref="B6:C6"/>
    <mergeCell ref="F6:L6"/>
    <mergeCell ref="B7:C7"/>
    <mergeCell ref="F7:L7"/>
    <mergeCell ref="B8:C8"/>
    <mergeCell ref="F8:L8"/>
    <mergeCell ref="B9:C9"/>
    <mergeCell ref="F9:L9"/>
    <mergeCell ref="B10:C10"/>
    <mergeCell ref="F10:L10"/>
    <mergeCell ref="B11:C11"/>
    <mergeCell ref="F11:L11"/>
    <mergeCell ref="B12:C12"/>
    <mergeCell ref="F12:L12"/>
    <mergeCell ref="B13:C13"/>
    <mergeCell ref="F13:L13"/>
    <mergeCell ref="B14:C14"/>
    <mergeCell ref="F14:L14"/>
    <mergeCell ref="B15:C15"/>
    <mergeCell ref="F15:L15"/>
    <mergeCell ref="F16:L16"/>
    <mergeCell ref="B17:C17"/>
    <mergeCell ref="F17:L17"/>
    <mergeCell ref="B18:I18"/>
    <mergeCell ref="J18:L18"/>
    <mergeCell ref="B30:E30"/>
    <mergeCell ref="B39:E39"/>
    <mergeCell ref="B43:E43"/>
    <mergeCell ref="B46:E46"/>
    <mergeCell ref="B16:C16"/>
  </mergeCells>
  <phoneticPr fontId="37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49"/>
  <sheetViews>
    <sheetView workbookViewId="0">
      <selection activeCell="B4" sqref="B4:L4"/>
    </sheetView>
  </sheetViews>
  <sheetFormatPr baseColWidth="10" defaultColWidth="14.42578125" defaultRowHeight="15" x14ac:dyDescent="0.25"/>
  <cols>
    <col min="1" max="1" width="7.42578125" customWidth="1"/>
    <col min="2" max="2" width="7" customWidth="1"/>
    <col min="3" max="3" width="27.42578125" customWidth="1"/>
    <col min="4" max="4" width="8.42578125" customWidth="1"/>
    <col min="5" max="5" width="8.7109375" customWidth="1"/>
    <col min="6" max="6" width="10.42578125" hidden="1" customWidth="1"/>
    <col min="7" max="7" width="10.42578125" customWidth="1"/>
    <col min="8" max="8" width="11.5703125" customWidth="1"/>
    <col min="9" max="27" width="10.7109375" customWidth="1"/>
  </cols>
  <sheetData>
    <row r="1" spans="2:12" ht="15.75" thickBot="1" x14ac:dyDescent="0.3"/>
    <row r="2" spans="2:12" x14ac:dyDescent="0.25">
      <c r="B2" s="372" t="s">
        <v>55</v>
      </c>
      <c r="C2" s="373"/>
      <c r="D2" s="373"/>
      <c r="E2" s="373"/>
      <c r="F2" s="373"/>
      <c r="G2" s="373"/>
      <c r="H2" s="373"/>
      <c r="I2" s="373"/>
      <c r="J2" s="373"/>
      <c r="K2" s="373"/>
      <c r="L2" s="374"/>
    </row>
    <row r="3" spans="2:12" x14ac:dyDescent="0.25">
      <c r="B3" s="375" t="s">
        <v>302</v>
      </c>
      <c r="C3" s="376"/>
      <c r="D3" s="376"/>
      <c r="E3" s="376"/>
      <c r="F3" s="376"/>
      <c r="G3" s="376"/>
      <c r="H3" s="376"/>
      <c r="I3" s="376"/>
      <c r="J3" s="376"/>
      <c r="K3" s="376"/>
      <c r="L3" s="377"/>
    </row>
    <row r="4" spans="2:12" x14ac:dyDescent="0.25">
      <c r="B4" s="375" t="s">
        <v>149</v>
      </c>
      <c r="C4" s="376"/>
      <c r="D4" s="376"/>
      <c r="E4" s="376"/>
      <c r="F4" s="376"/>
      <c r="G4" s="376"/>
      <c r="H4" s="376"/>
      <c r="I4" s="376"/>
      <c r="J4" s="376"/>
      <c r="K4" s="376"/>
      <c r="L4" s="377"/>
    </row>
    <row r="5" spans="2:12" x14ac:dyDescent="0.25">
      <c r="B5" s="375" t="s">
        <v>57</v>
      </c>
      <c r="C5" s="376"/>
      <c r="D5" s="376"/>
      <c r="E5" s="376"/>
      <c r="F5" s="376"/>
      <c r="G5" s="376"/>
      <c r="H5" s="376"/>
      <c r="I5" s="376"/>
      <c r="J5" s="376"/>
      <c r="K5" s="376"/>
      <c r="L5" s="377"/>
    </row>
    <row r="6" spans="2:12" x14ac:dyDescent="0.25">
      <c r="B6" s="378" t="s">
        <v>258</v>
      </c>
      <c r="C6" s="379"/>
      <c r="D6" s="97" t="s">
        <v>35</v>
      </c>
      <c r="E6" s="97" t="s">
        <v>59</v>
      </c>
      <c r="F6" s="380" t="s">
        <v>60</v>
      </c>
      <c r="G6" s="520"/>
      <c r="H6" s="381"/>
      <c r="I6" s="381"/>
      <c r="J6" s="381"/>
      <c r="K6" s="381"/>
      <c r="L6" s="382"/>
    </row>
    <row r="7" spans="2:12" ht="44.25" customHeight="1" x14ac:dyDescent="0.25">
      <c r="B7" s="383" t="s">
        <v>61</v>
      </c>
      <c r="C7" s="379"/>
      <c r="D7" s="98" t="s">
        <v>127</v>
      </c>
      <c r="E7" s="98">
        <v>1</v>
      </c>
      <c r="F7" s="384" t="s">
        <v>150</v>
      </c>
      <c r="G7" s="521"/>
      <c r="H7" s="381"/>
      <c r="I7" s="381"/>
      <c r="J7" s="381"/>
      <c r="K7" s="381"/>
      <c r="L7" s="382"/>
    </row>
    <row r="8" spans="2:12" ht="15" customHeight="1" x14ac:dyDescent="0.25">
      <c r="B8" s="383" t="s">
        <v>129</v>
      </c>
      <c r="C8" s="379"/>
      <c r="D8" s="98" t="s">
        <v>22</v>
      </c>
      <c r="E8" s="99">
        <v>3000</v>
      </c>
      <c r="F8" s="385" t="s">
        <v>151</v>
      </c>
      <c r="G8" s="522"/>
      <c r="H8" s="386"/>
      <c r="I8" s="386"/>
      <c r="J8" s="386"/>
      <c r="K8" s="386"/>
      <c r="L8" s="387"/>
    </row>
    <row r="9" spans="2:12" x14ac:dyDescent="0.25">
      <c r="B9" s="383" t="s">
        <v>131</v>
      </c>
      <c r="C9" s="379"/>
      <c r="D9" s="98" t="s">
        <v>116</v>
      </c>
      <c r="E9" s="124">
        <v>1</v>
      </c>
      <c r="F9" s="388"/>
      <c r="G9" s="523"/>
      <c r="H9" s="376"/>
      <c r="I9" s="376"/>
      <c r="J9" s="376"/>
      <c r="K9" s="376"/>
      <c r="L9" s="377"/>
    </row>
    <row r="10" spans="2:12" x14ac:dyDescent="0.25">
      <c r="B10" s="383" t="s">
        <v>115</v>
      </c>
      <c r="C10" s="379"/>
      <c r="D10" s="98" t="s">
        <v>116</v>
      </c>
      <c r="E10" s="100">
        <v>0.1</v>
      </c>
      <c r="F10" s="389"/>
      <c r="G10" s="390"/>
      <c r="H10" s="390"/>
      <c r="I10" s="390"/>
      <c r="J10" s="390"/>
      <c r="K10" s="390"/>
      <c r="L10" s="391"/>
    </row>
    <row r="11" spans="2:12" ht="15" customHeight="1" x14ac:dyDescent="0.25">
      <c r="B11" s="392" t="s">
        <v>132</v>
      </c>
      <c r="C11" s="379"/>
      <c r="D11" s="98" t="s">
        <v>13</v>
      </c>
      <c r="E11" s="101">
        <v>1500</v>
      </c>
      <c r="F11" s="384" t="s">
        <v>118</v>
      </c>
      <c r="G11" s="521"/>
      <c r="H11" s="381"/>
      <c r="I11" s="381"/>
      <c r="J11" s="381"/>
      <c r="K11" s="381"/>
      <c r="L11" s="382"/>
    </row>
    <row r="12" spans="2:12" ht="15" customHeight="1" x14ac:dyDescent="0.25">
      <c r="B12" s="392" t="s">
        <v>133</v>
      </c>
      <c r="C12" s="379"/>
      <c r="D12" s="98" t="s">
        <v>13</v>
      </c>
      <c r="E12" s="101">
        <v>60</v>
      </c>
      <c r="F12" s="384" t="s">
        <v>120</v>
      </c>
      <c r="G12" s="521"/>
      <c r="H12" s="381"/>
      <c r="I12" s="381"/>
      <c r="J12" s="381"/>
      <c r="K12" s="381"/>
      <c r="L12" s="382"/>
    </row>
    <row r="13" spans="2:12" ht="15" customHeight="1" x14ac:dyDescent="0.25">
      <c r="B13" s="392" t="s">
        <v>134</v>
      </c>
      <c r="C13" s="379"/>
      <c r="D13" s="98" t="s">
        <v>13</v>
      </c>
      <c r="E13" s="98">
        <v>2</v>
      </c>
      <c r="F13" s="384" t="s">
        <v>122</v>
      </c>
      <c r="G13" s="521"/>
      <c r="H13" s="381"/>
      <c r="I13" s="381"/>
      <c r="J13" s="381"/>
      <c r="K13" s="381"/>
      <c r="L13" s="382"/>
    </row>
    <row r="14" spans="2:12" ht="15" customHeight="1" x14ac:dyDescent="0.25">
      <c r="B14" s="392" t="s">
        <v>135</v>
      </c>
      <c r="C14" s="379"/>
      <c r="D14" s="98" t="s">
        <v>13</v>
      </c>
      <c r="E14" s="102">
        <v>15</v>
      </c>
      <c r="F14" s="384" t="s">
        <v>124</v>
      </c>
      <c r="G14" s="521"/>
      <c r="H14" s="381"/>
      <c r="I14" s="381"/>
      <c r="J14" s="381"/>
      <c r="K14" s="381"/>
      <c r="L14" s="382"/>
    </row>
    <row r="15" spans="2:12" ht="15" customHeight="1" x14ac:dyDescent="0.25">
      <c r="B15" s="393" t="s">
        <v>80</v>
      </c>
      <c r="C15" s="381"/>
      <c r="D15" s="381"/>
      <c r="E15" s="381"/>
      <c r="F15" s="381"/>
      <c r="G15" s="381"/>
      <c r="H15" s="381"/>
      <c r="I15" s="379"/>
      <c r="J15" s="397"/>
      <c r="K15" s="398"/>
      <c r="L15" s="399"/>
    </row>
    <row r="16" spans="2:12" ht="33.75" x14ac:dyDescent="0.25">
      <c r="B16" s="103" t="s">
        <v>81</v>
      </c>
      <c r="C16" s="104" t="s">
        <v>258</v>
      </c>
      <c r="D16" s="104" t="s">
        <v>35</v>
      </c>
      <c r="E16" s="104" t="s">
        <v>59</v>
      </c>
      <c r="F16" s="104" t="s">
        <v>298</v>
      </c>
      <c r="G16" s="104" t="s">
        <v>299</v>
      </c>
      <c r="H16" s="104" t="s">
        <v>259</v>
      </c>
      <c r="I16" s="104" t="s">
        <v>83</v>
      </c>
      <c r="J16" s="104" t="s">
        <v>84</v>
      </c>
      <c r="K16" s="104" t="s">
        <v>85</v>
      </c>
      <c r="L16" s="105" t="s">
        <v>86</v>
      </c>
    </row>
    <row r="17" spans="2:12" x14ac:dyDescent="0.25">
      <c r="B17" s="106">
        <v>1</v>
      </c>
      <c r="C17" s="107" t="s">
        <v>87</v>
      </c>
      <c r="D17" s="108"/>
      <c r="E17" s="108"/>
      <c r="F17" s="108"/>
      <c r="G17" s="108"/>
      <c r="H17" s="108"/>
      <c r="I17" s="108"/>
      <c r="J17" s="108"/>
      <c r="K17" s="108"/>
      <c r="L17" s="109"/>
    </row>
    <row r="18" spans="2:12" x14ac:dyDescent="0.25">
      <c r="B18" s="106" t="s">
        <v>88</v>
      </c>
      <c r="C18" s="108" t="s">
        <v>18</v>
      </c>
      <c r="D18" s="108" t="s">
        <v>5</v>
      </c>
      <c r="E18" s="108"/>
      <c r="F18" s="108">
        <v>1019</v>
      </c>
      <c r="G18" s="108">
        <f>F18*1.06</f>
        <v>1080.1400000000001</v>
      </c>
      <c r="H18" s="110">
        <f>E18*G18</f>
        <v>0</v>
      </c>
      <c r="I18" s="108">
        <f t="shared" ref="I18:I27" si="0">J$15</f>
        <v>0</v>
      </c>
      <c r="J18" s="110">
        <f t="shared" ref="J18:J27" si="1">H18*I18</f>
        <v>0</v>
      </c>
      <c r="K18" s="110">
        <f t="shared" ref="K18:K27" si="2">J18-L18</f>
        <v>0</v>
      </c>
      <c r="L18" s="109"/>
    </row>
    <row r="19" spans="2:12" x14ac:dyDescent="0.25">
      <c r="B19" s="106" t="s">
        <v>89</v>
      </c>
      <c r="C19" s="108" t="s">
        <v>19</v>
      </c>
      <c r="D19" s="108" t="s">
        <v>5</v>
      </c>
      <c r="E19" s="108">
        <v>3000</v>
      </c>
      <c r="F19" s="108">
        <v>489</v>
      </c>
      <c r="G19" s="108">
        <f t="shared" ref="G19:G41" si="3">F19*1.06</f>
        <v>518.34</v>
      </c>
      <c r="H19" s="110">
        <f t="shared" ref="H19:H27" si="4">E19*G19</f>
        <v>1555020</v>
      </c>
      <c r="I19" s="108">
        <f t="shared" si="0"/>
        <v>0</v>
      </c>
      <c r="J19" s="110">
        <f t="shared" si="1"/>
        <v>0</v>
      </c>
      <c r="K19" s="110">
        <f t="shared" si="2"/>
        <v>0</v>
      </c>
      <c r="L19" s="109"/>
    </row>
    <row r="20" spans="2:12" x14ac:dyDescent="0.25">
      <c r="B20" s="106" t="s">
        <v>90</v>
      </c>
      <c r="C20" s="108" t="s">
        <v>20</v>
      </c>
      <c r="D20" s="108" t="s">
        <v>7</v>
      </c>
      <c r="E20" s="108">
        <v>3000</v>
      </c>
      <c r="F20" s="108">
        <v>1019</v>
      </c>
      <c r="G20" s="108">
        <f t="shared" si="3"/>
        <v>1080.1400000000001</v>
      </c>
      <c r="H20" s="110">
        <f t="shared" si="4"/>
        <v>3240420.0000000005</v>
      </c>
      <c r="I20" s="108">
        <f t="shared" si="0"/>
        <v>0</v>
      </c>
      <c r="J20" s="110">
        <f t="shared" si="1"/>
        <v>0</v>
      </c>
      <c r="K20" s="110">
        <f t="shared" si="2"/>
        <v>0</v>
      </c>
      <c r="L20" s="109"/>
    </row>
    <row r="21" spans="2:12" ht="15.75" customHeight="1" x14ac:dyDescent="0.25">
      <c r="B21" s="106" t="s">
        <v>91</v>
      </c>
      <c r="C21" s="108" t="s">
        <v>21</v>
      </c>
      <c r="D21" s="108" t="s">
        <v>22</v>
      </c>
      <c r="E21" s="108"/>
      <c r="F21" s="108">
        <v>873</v>
      </c>
      <c r="G21" s="108">
        <f t="shared" si="3"/>
        <v>925.38</v>
      </c>
      <c r="H21" s="110">
        <f t="shared" si="4"/>
        <v>0</v>
      </c>
      <c r="I21" s="108">
        <f t="shared" si="0"/>
        <v>0</v>
      </c>
      <c r="J21" s="110">
        <f t="shared" si="1"/>
        <v>0</v>
      </c>
      <c r="K21" s="110">
        <f t="shared" si="2"/>
        <v>0</v>
      </c>
      <c r="L21" s="109"/>
    </row>
    <row r="22" spans="2:12" ht="15.75" customHeight="1" x14ac:dyDescent="0.25">
      <c r="B22" s="106" t="s">
        <v>92</v>
      </c>
      <c r="C22" s="108" t="s">
        <v>23</v>
      </c>
      <c r="D22" s="108" t="s">
        <v>22</v>
      </c>
      <c r="E22" s="108">
        <v>3000</v>
      </c>
      <c r="F22" s="108">
        <v>764</v>
      </c>
      <c r="G22" s="108">
        <f t="shared" si="3"/>
        <v>809.84</v>
      </c>
      <c r="H22" s="110">
        <f t="shared" si="4"/>
        <v>2429520</v>
      </c>
      <c r="I22" s="108">
        <f t="shared" si="0"/>
        <v>0</v>
      </c>
      <c r="J22" s="110">
        <f t="shared" si="1"/>
        <v>0</v>
      </c>
      <c r="K22" s="110">
        <f t="shared" si="2"/>
        <v>0</v>
      </c>
      <c r="L22" s="109"/>
    </row>
    <row r="23" spans="2:12" ht="15.75" customHeight="1" x14ac:dyDescent="0.25">
      <c r="B23" s="106" t="s">
        <v>93</v>
      </c>
      <c r="C23" s="62" t="s">
        <v>28</v>
      </c>
      <c r="D23" s="11" t="s">
        <v>22</v>
      </c>
      <c r="E23" s="108">
        <v>3000</v>
      </c>
      <c r="F23" s="108">
        <v>1019</v>
      </c>
      <c r="G23" s="108">
        <f t="shared" si="3"/>
        <v>1080.1400000000001</v>
      </c>
      <c r="H23" s="110">
        <f t="shared" si="4"/>
        <v>3240420.0000000005</v>
      </c>
      <c r="I23" s="108">
        <f t="shared" si="0"/>
        <v>0</v>
      </c>
      <c r="J23" s="110"/>
      <c r="K23" s="110"/>
      <c r="L23" s="109"/>
    </row>
    <row r="24" spans="2:12" ht="15.75" customHeight="1" x14ac:dyDescent="0.25">
      <c r="B24" s="106" t="s">
        <v>94</v>
      </c>
      <c r="C24" s="108" t="s">
        <v>24</v>
      </c>
      <c r="D24" s="108" t="s">
        <v>22</v>
      </c>
      <c r="E24" s="108">
        <v>300</v>
      </c>
      <c r="F24" s="108">
        <v>815</v>
      </c>
      <c r="G24" s="108">
        <f t="shared" si="3"/>
        <v>863.90000000000009</v>
      </c>
      <c r="H24" s="110">
        <f t="shared" si="4"/>
        <v>259170.00000000003</v>
      </c>
      <c r="I24" s="108">
        <f t="shared" si="0"/>
        <v>0</v>
      </c>
      <c r="J24" s="110">
        <f t="shared" si="1"/>
        <v>0</v>
      </c>
      <c r="K24" s="110">
        <f t="shared" si="2"/>
        <v>0</v>
      </c>
      <c r="L24" s="109"/>
    </row>
    <row r="25" spans="2:12" ht="15.75" customHeight="1" x14ac:dyDescent="0.25">
      <c r="B25" s="106" t="s">
        <v>95</v>
      </c>
      <c r="C25" s="108" t="s">
        <v>25</v>
      </c>
      <c r="D25" s="108" t="s">
        <v>22</v>
      </c>
      <c r="E25" s="108">
        <v>3000</v>
      </c>
      <c r="F25" s="108">
        <v>407</v>
      </c>
      <c r="G25" s="108">
        <f t="shared" si="3"/>
        <v>431.42</v>
      </c>
      <c r="H25" s="110">
        <f t="shared" si="4"/>
        <v>1294260</v>
      </c>
      <c r="I25" s="108">
        <f t="shared" si="0"/>
        <v>0</v>
      </c>
      <c r="J25" s="110">
        <f t="shared" si="1"/>
        <v>0</v>
      </c>
      <c r="K25" s="110">
        <f t="shared" si="2"/>
        <v>0</v>
      </c>
      <c r="L25" s="109"/>
    </row>
    <row r="26" spans="2:12" ht="15.75" customHeight="1" x14ac:dyDescent="0.25">
      <c r="B26" s="106" t="s">
        <v>96</v>
      </c>
      <c r="C26" s="108" t="s">
        <v>26</v>
      </c>
      <c r="D26" s="108" t="s">
        <v>22</v>
      </c>
      <c r="E26" s="108">
        <v>3000</v>
      </c>
      <c r="F26" s="108">
        <v>306</v>
      </c>
      <c r="G26" s="108">
        <f t="shared" si="3"/>
        <v>324.36</v>
      </c>
      <c r="H26" s="110">
        <f t="shared" si="4"/>
        <v>973080</v>
      </c>
      <c r="I26" s="108">
        <f t="shared" si="0"/>
        <v>0</v>
      </c>
      <c r="J26" s="110">
        <f t="shared" si="1"/>
        <v>0</v>
      </c>
      <c r="K26" s="110">
        <f t="shared" si="2"/>
        <v>0</v>
      </c>
      <c r="L26" s="109"/>
    </row>
    <row r="27" spans="2:12" ht="15.75" customHeight="1" x14ac:dyDescent="0.25">
      <c r="B27" s="106" t="s">
        <v>143</v>
      </c>
      <c r="C27" s="108" t="s">
        <v>27</v>
      </c>
      <c r="D27" s="108" t="s">
        <v>13</v>
      </c>
      <c r="E27" s="111">
        <v>7577</v>
      </c>
      <c r="F27" s="108">
        <v>349</v>
      </c>
      <c r="G27" s="108">
        <f t="shared" si="3"/>
        <v>369.94</v>
      </c>
      <c r="H27" s="110">
        <f t="shared" si="4"/>
        <v>2803035.38</v>
      </c>
      <c r="I27" s="108">
        <f t="shared" si="0"/>
        <v>0</v>
      </c>
      <c r="J27" s="110">
        <f t="shared" si="1"/>
        <v>0</v>
      </c>
      <c r="K27" s="110">
        <f t="shared" si="2"/>
        <v>0</v>
      </c>
      <c r="L27" s="109"/>
    </row>
    <row r="28" spans="2:12" ht="15.75" customHeight="1" x14ac:dyDescent="0.25">
      <c r="B28" s="393" t="s">
        <v>97</v>
      </c>
      <c r="C28" s="381"/>
      <c r="D28" s="379"/>
      <c r="E28" s="108"/>
      <c r="F28" s="108"/>
      <c r="G28" s="108"/>
      <c r="H28" s="112">
        <f>SUM(H18:H27)</f>
        <v>15794925.379999999</v>
      </c>
      <c r="I28" s="112"/>
      <c r="J28" s="112">
        <f t="shared" ref="J28:L28" si="5">SUM(J18:J27)</f>
        <v>0</v>
      </c>
      <c r="K28" s="112">
        <f t="shared" si="5"/>
        <v>0</v>
      </c>
      <c r="L28" s="113">
        <f t="shared" si="5"/>
        <v>0</v>
      </c>
    </row>
    <row r="29" spans="2:12" ht="15.75" customHeight="1" x14ac:dyDescent="0.25">
      <c r="B29" s="106">
        <v>2</v>
      </c>
      <c r="C29" s="107" t="s">
        <v>98</v>
      </c>
      <c r="D29" s="108"/>
      <c r="E29" s="108"/>
      <c r="F29" s="108"/>
      <c r="G29" s="108"/>
      <c r="H29" s="108"/>
      <c r="I29" s="108"/>
      <c r="J29" s="108"/>
      <c r="K29" s="108"/>
      <c r="L29" s="109"/>
    </row>
    <row r="30" spans="2:12" ht="15.75" customHeight="1" x14ac:dyDescent="0.25">
      <c r="B30" s="106" t="s">
        <v>99</v>
      </c>
      <c r="C30" s="108" t="s">
        <v>51</v>
      </c>
      <c r="D30" s="108" t="s">
        <v>35</v>
      </c>
      <c r="E30" s="108">
        <v>3000</v>
      </c>
      <c r="F30" s="108"/>
      <c r="G30" s="108">
        <f t="shared" si="3"/>
        <v>0</v>
      </c>
      <c r="H30" s="110">
        <f>E30*G30</f>
        <v>0</v>
      </c>
      <c r="I30" s="108">
        <f t="shared" ref="I30:I34" si="6">J$15</f>
        <v>0</v>
      </c>
      <c r="J30" s="110">
        <f t="shared" ref="J30:J34" si="7">H30*I30</f>
        <v>0</v>
      </c>
      <c r="K30" s="110">
        <f t="shared" ref="K30:K34" si="8">J30-L30</f>
        <v>0</v>
      </c>
      <c r="L30" s="109"/>
    </row>
    <row r="31" spans="2:12" ht="15.75" customHeight="1" x14ac:dyDescent="0.25">
      <c r="B31" s="106" t="s">
        <v>100</v>
      </c>
      <c r="C31" s="108" t="s">
        <v>36</v>
      </c>
      <c r="D31" s="108" t="s">
        <v>13</v>
      </c>
      <c r="E31" s="114">
        <v>1500</v>
      </c>
      <c r="F31" s="110">
        <v>4000</v>
      </c>
      <c r="G31" s="108">
        <f t="shared" si="3"/>
        <v>4240</v>
      </c>
      <c r="H31" s="110">
        <f t="shared" ref="H31:H34" si="9">E31*G31</f>
        <v>6360000</v>
      </c>
      <c r="I31" s="108">
        <f t="shared" si="6"/>
        <v>0</v>
      </c>
      <c r="J31" s="110">
        <f t="shared" si="7"/>
        <v>0</v>
      </c>
      <c r="K31" s="110">
        <f t="shared" si="8"/>
        <v>0</v>
      </c>
      <c r="L31" s="109"/>
    </row>
    <row r="32" spans="2:12" ht="15.75" customHeight="1" x14ac:dyDescent="0.25">
      <c r="B32" s="106" t="s">
        <v>101</v>
      </c>
      <c r="C32" s="108" t="s">
        <v>45</v>
      </c>
      <c r="D32" s="108" t="s">
        <v>13</v>
      </c>
      <c r="E32" s="115">
        <v>15</v>
      </c>
      <c r="F32" s="110">
        <v>68000</v>
      </c>
      <c r="G32" s="108">
        <f t="shared" si="3"/>
        <v>72080</v>
      </c>
      <c r="H32" s="110">
        <f t="shared" si="9"/>
        <v>1081200</v>
      </c>
      <c r="I32" s="108">
        <f t="shared" si="6"/>
        <v>0</v>
      </c>
      <c r="J32" s="110">
        <f t="shared" si="7"/>
        <v>0</v>
      </c>
      <c r="K32" s="110">
        <f t="shared" si="8"/>
        <v>0</v>
      </c>
      <c r="L32" s="109"/>
    </row>
    <row r="33" spans="2:12" ht="15.75" customHeight="1" x14ac:dyDescent="0.25">
      <c r="B33" s="106" t="s">
        <v>102</v>
      </c>
      <c r="C33" s="108" t="s">
        <v>47</v>
      </c>
      <c r="D33" s="108" t="s">
        <v>13</v>
      </c>
      <c r="E33" s="114">
        <v>60</v>
      </c>
      <c r="F33" s="110">
        <v>12500</v>
      </c>
      <c r="G33" s="108">
        <f t="shared" si="3"/>
        <v>13250</v>
      </c>
      <c r="H33" s="110">
        <f t="shared" si="9"/>
        <v>795000</v>
      </c>
      <c r="I33" s="108">
        <f t="shared" si="6"/>
        <v>0</v>
      </c>
      <c r="J33" s="110">
        <f t="shared" si="7"/>
        <v>0</v>
      </c>
      <c r="K33" s="110">
        <f t="shared" si="8"/>
        <v>0</v>
      </c>
      <c r="L33" s="109"/>
    </row>
    <row r="34" spans="2:12" ht="15.75" customHeight="1" x14ac:dyDescent="0.25">
      <c r="B34" s="106" t="s">
        <v>103</v>
      </c>
      <c r="C34" s="108" t="s">
        <v>50</v>
      </c>
      <c r="D34" s="108" t="s">
        <v>13</v>
      </c>
      <c r="E34" s="108">
        <v>2</v>
      </c>
      <c r="F34" s="110">
        <v>38000</v>
      </c>
      <c r="G34" s="108">
        <f t="shared" si="3"/>
        <v>40280</v>
      </c>
      <c r="H34" s="110">
        <f t="shared" si="9"/>
        <v>80560</v>
      </c>
      <c r="I34" s="108">
        <f t="shared" si="6"/>
        <v>0</v>
      </c>
      <c r="J34" s="110">
        <f t="shared" si="7"/>
        <v>0</v>
      </c>
      <c r="K34" s="110">
        <f t="shared" si="8"/>
        <v>0</v>
      </c>
      <c r="L34" s="109"/>
    </row>
    <row r="35" spans="2:12" ht="15.75" customHeight="1" x14ac:dyDescent="0.25">
      <c r="B35" s="393" t="s">
        <v>106</v>
      </c>
      <c r="C35" s="381"/>
      <c r="D35" s="379"/>
      <c r="E35" s="108"/>
      <c r="F35" s="108"/>
      <c r="G35" s="108"/>
      <c r="H35" s="112">
        <f>SUM(H30:H34)</f>
        <v>8316760</v>
      </c>
      <c r="I35" s="112"/>
      <c r="J35" s="112">
        <f t="shared" ref="J35:L35" si="10">SUM(J30:J34)</f>
        <v>0</v>
      </c>
      <c r="K35" s="112">
        <f t="shared" si="10"/>
        <v>0</v>
      </c>
      <c r="L35" s="113">
        <f t="shared" si="10"/>
        <v>0</v>
      </c>
    </row>
    <row r="36" spans="2:12" ht="15.75" customHeight="1" x14ac:dyDescent="0.25">
      <c r="B36" s="106">
        <v>3</v>
      </c>
      <c r="C36" s="107" t="s">
        <v>107</v>
      </c>
      <c r="D36" s="108"/>
      <c r="E36" s="108"/>
      <c r="F36" s="108"/>
      <c r="G36" s="108"/>
      <c r="H36" s="108"/>
      <c r="I36" s="108"/>
      <c r="J36" s="108"/>
      <c r="K36" s="108"/>
      <c r="L36" s="109"/>
    </row>
    <row r="37" spans="2:12" ht="15.75" customHeight="1" x14ac:dyDescent="0.25">
      <c r="B37" s="106" t="s">
        <v>125</v>
      </c>
      <c r="C37" s="108" t="s">
        <v>0</v>
      </c>
      <c r="D37" s="116">
        <v>0.05</v>
      </c>
      <c r="E37" s="108">
        <v>1</v>
      </c>
      <c r="F37" s="110">
        <v>745044</v>
      </c>
      <c r="G37" s="108">
        <f t="shared" si="3"/>
        <v>789746.64</v>
      </c>
      <c r="H37" s="110">
        <f>E37*G37</f>
        <v>789746.64</v>
      </c>
      <c r="I37" s="108">
        <f t="shared" ref="I37:I38" si="11">J$15</f>
        <v>0</v>
      </c>
      <c r="J37" s="110">
        <f t="shared" ref="J37:J38" si="12">H37*I37</f>
        <v>0</v>
      </c>
      <c r="K37" s="110">
        <f t="shared" ref="K37:K38" si="13">J37-L37</f>
        <v>0</v>
      </c>
      <c r="L37" s="109"/>
    </row>
    <row r="38" spans="2:12" ht="15.75" customHeight="1" x14ac:dyDescent="0.25">
      <c r="B38" s="106" t="s">
        <v>108</v>
      </c>
      <c r="C38" s="108" t="s">
        <v>1</v>
      </c>
      <c r="D38" s="116">
        <v>0.2</v>
      </c>
      <c r="E38" s="108">
        <v>1</v>
      </c>
      <c r="F38" s="110">
        <v>1569200</v>
      </c>
      <c r="G38" s="108">
        <f t="shared" si="3"/>
        <v>1663352</v>
      </c>
      <c r="H38" s="110">
        <f>E38*G38</f>
        <v>1663352</v>
      </c>
      <c r="I38" s="108">
        <f t="shared" si="11"/>
        <v>0</v>
      </c>
      <c r="J38" s="110">
        <f t="shared" si="12"/>
        <v>0</v>
      </c>
      <c r="K38" s="110">
        <f t="shared" si="13"/>
        <v>0</v>
      </c>
      <c r="L38" s="109"/>
    </row>
    <row r="39" spans="2:12" ht="15.75" customHeight="1" x14ac:dyDescent="0.25">
      <c r="B39" s="393" t="s">
        <v>109</v>
      </c>
      <c r="C39" s="381"/>
      <c r="D39" s="379"/>
      <c r="E39" s="108"/>
      <c r="F39" s="108"/>
      <c r="G39" s="108"/>
      <c r="H39" s="112">
        <f>SUM(H37:H38)</f>
        <v>2453098.64</v>
      </c>
      <c r="I39" s="112"/>
      <c r="J39" s="112">
        <f t="shared" ref="J39:L39" si="14">SUM(J37:J38)</f>
        <v>0</v>
      </c>
      <c r="K39" s="112">
        <f t="shared" si="14"/>
        <v>0</v>
      </c>
      <c r="L39" s="113">
        <f t="shared" si="14"/>
        <v>0</v>
      </c>
    </row>
    <row r="40" spans="2:12" ht="15.75" customHeight="1" x14ac:dyDescent="0.25">
      <c r="B40" s="393" t="s">
        <v>110</v>
      </c>
      <c r="C40" s="381"/>
      <c r="D40" s="379"/>
      <c r="E40" s="108"/>
      <c r="F40" s="108"/>
      <c r="G40" s="108"/>
      <c r="H40" s="112">
        <f>H39+H35+H28</f>
        <v>26564784.02</v>
      </c>
      <c r="I40" s="112"/>
      <c r="J40" s="112">
        <f t="shared" ref="J40:L40" si="15">J39+J35+J28</f>
        <v>0</v>
      </c>
      <c r="K40" s="112">
        <f t="shared" si="15"/>
        <v>0</v>
      </c>
      <c r="L40" s="113">
        <f t="shared" si="15"/>
        <v>0</v>
      </c>
    </row>
    <row r="41" spans="2:12" ht="15.75" customHeight="1" x14ac:dyDescent="0.25">
      <c r="B41" s="106">
        <v>4</v>
      </c>
      <c r="C41" s="108" t="s">
        <v>111</v>
      </c>
      <c r="D41" s="116">
        <v>0.15</v>
      </c>
      <c r="E41" s="108">
        <v>1</v>
      </c>
      <c r="F41" s="110">
        <v>3759168</v>
      </c>
      <c r="G41" s="108">
        <f t="shared" si="3"/>
        <v>3984718.08</v>
      </c>
      <c r="H41" s="110">
        <f>E41*G41</f>
        <v>3984718.08</v>
      </c>
      <c r="I41" s="108">
        <f>J$15</f>
        <v>0</v>
      </c>
      <c r="J41" s="110">
        <f>H41*I41</f>
        <v>0</v>
      </c>
      <c r="K41" s="110">
        <f>J41-L41</f>
        <v>0</v>
      </c>
      <c r="L41" s="109"/>
    </row>
    <row r="42" spans="2:12" ht="15.75" customHeight="1" thickBot="1" x14ac:dyDescent="0.3">
      <c r="B42" s="394" t="s">
        <v>84</v>
      </c>
      <c r="C42" s="395"/>
      <c r="D42" s="396"/>
      <c r="E42" s="117"/>
      <c r="F42" s="117"/>
      <c r="G42" s="117"/>
      <c r="H42" s="118">
        <f>H40+H41</f>
        <v>30549502.100000001</v>
      </c>
      <c r="I42" s="118"/>
      <c r="J42" s="118">
        <f t="shared" ref="J42:L42" si="16">J40+J41</f>
        <v>0</v>
      </c>
      <c r="K42" s="118">
        <f t="shared" si="16"/>
        <v>0</v>
      </c>
      <c r="L42" s="119">
        <f t="shared" si="16"/>
        <v>0</v>
      </c>
    </row>
    <row r="43" spans="2:12" ht="15.75" customHeight="1" x14ac:dyDescent="0.25"/>
    <row r="44" spans="2:12" ht="15.75" customHeight="1" x14ac:dyDescent="0.25">
      <c r="H44" s="64"/>
    </row>
    <row r="45" spans="2:12" ht="15.75" customHeight="1" x14ac:dyDescent="0.25"/>
    <row r="46" spans="2:12" ht="15.75" customHeight="1" x14ac:dyDescent="0.25">
      <c r="H46" s="66"/>
    </row>
    <row r="47" spans="2:12" ht="15.75" customHeight="1" x14ac:dyDescent="0.25"/>
    <row r="48" spans="2:12" ht="15.75" customHeight="1" x14ac:dyDescent="0.25"/>
    <row r="49" ht="15.75" customHeight="1" x14ac:dyDescent="0.25"/>
  </sheetData>
  <mergeCells count="27">
    <mergeCell ref="B39:D39"/>
    <mergeCell ref="B40:D40"/>
    <mergeCell ref="B42:D42"/>
    <mergeCell ref="B14:C14"/>
    <mergeCell ref="F14:L14"/>
    <mergeCell ref="B15:I15"/>
    <mergeCell ref="J15:L15"/>
    <mergeCell ref="B28:D28"/>
    <mergeCell ref="B35:D35"/>
    <mergeCell ref="B11:C11"/>
    <mergeCell ref="F11:L11"/>
    <mergeCell ref="B12:C12"/>
    <mergeCell ref="F12:L12"/>
    <mergeCell ref="B13:C13"/>
    <mergeCell ref="F13:L13"/>
    <mergeCell ref="B7:C7"/>
    <mergeCell ref="F7:L7"/>
    <mergeCell ref="B8:C8"/>
    <mergeCell ref="F8:L10"/>
    <mergeCell ref="B9:C9"/>
    <mergeCell ref="B10:C10"/>
    <mergeCell ref="B2:L2"/>
    <mergeCell ref="B3:L3"/>
    <mergeCell ref="B4:L4"/>
    <mergeCell ref="B5:L5"/>
    <mergeCell ref="B6:C6"/>
    <mergeCell ref="F6:L6"/>
  </mergeCells>
  <phoneticPr fontId="3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O51"/>
  <sheetViews>
    <sheetView workbookViewId="0">
      <selection activeCell="B3" sqref="B3:L3"/>
    </sheetView>
  </sheetViews>
  <sheetFormatPr baseColWidth="10" defaultColWidth="14.42578125" defaultRowHeight="15" x14ac:dyDescent="0.25"/>
  <cols>
    <col min="1" max="1" width="10.7109375" customWidth="1"/>
    <col min="2" max="2" width="7" customWidth="1"/>
    <col min="3" max="3" width="32.140625" customWidth="1"/>
    <col min="4" max="4" width="8.42578125" customWidth="1"/>
    <col min="5" max="5" width="8.5703125" customWidth="1"/>
    <col min="6" max="6" width="10.42578125" hidden="1" customWidth="1"/>
    <col min="7" max="7" width="10.42578125" customWidth="1"/>
    <col min="8" max="8" width="12" bestFit="1" customWidth="1"/>
    <col min="9" max="9" width="9.85546875" customWidth="1"/>
    <col min="10" max="27" width="10.7109375" customWidth="1"/>
  </cols>
  <sheetData>
    <row r="1" spans="2:12" ht="15.75" thickBot="1" x14ac:dyDescent="0.3"/>
    <row r="2" spans="2:12" x14ac:dyDescent="0.25">
      <c r="B2" s="372" t="s">
        <v>55</v>
      </c>
      <c r="C2" s="373"/>
      <c r="D2" s="373"/>
      <c r="E2" s="373"/>
      <c r="F2" s="373"/>
      <c r="G2" s="373"/>
      <c r="H2" s="373"/>
      <c r="I2" s="373"/>
      <c r="J2" s="373"/>
      <c r="K2" s="373"/>
      <c r="L2" s="374"/>
    </row>
    <row r="3" spans="2:12" x14ac:dyDescent="0.25">
      <c r="B3" s="375" t="s">
        <v>302</v>
      </c>
      <c r="C3" s="376"/>
      <c r="D3" s="376"/>
      <c r="E3" s="376"/>
      <c r="F3" s="376"/>
      <c r="G3" s="376"/>
      <c r="H3" s="376"/>
      <c r="I3" s="376"/>
      <c r="J3" s="376"/>
      <c r="K3" s="376"/>
      <c r="L3" s="377"/>
    </row>
    <row r="4" spans="2:12" x14ac:dyDescent="0.25">
      <c r="B4" s="375" t="s">
        <v>178</v>
      </c>
      <c r="C4" s="376"/>
      <c r="D4" s="376"/>
      <c r="E4" s="376"/>
      <c r="F4" s="376"/>
      <c r="G4" s="376"/>
      <c r="H4" s="376"/>
      <c r="I4" s="376"/>
      <c r="J4" s="376"/>
      <c r="K4" s="376"/>
      <c r="L4" s="377"/>
    </row>
    <row r="5" spans="2:12" x14ac:dyDescent="0.25">
      <c r="B5" s="375" t="s">
        <v>57</v>
      </c>
      <c r="C5" s="376"/>
      <c r="D5" s="376"/>
      <c r="E5" s="376"/>
      <c r="F5" s="376"/>
      <c r="G5" s="376"/>
      <c r="H5" s="376"/>
      <c r="I5" s="376"/>
      <c r="J5" s="376"/>
      <c r="K5" s="376"/>
      <c r="L5" s="377"/>
    </row>
    <row r="6" spans="2:12" x14ac:dyDescent="0.25">
      <c r="B6" s="378" t="s">
        <v>58</v>
      </c>
      <c r="C6" s="379"/>
      <c r="D6" s="97" t="s">
        <v>35</v>
      </c>
      <c r="E6" s="97" t="s">
        <v>59</v>
      </c>
      <c r="F6" s="380" t="s">
        <v>60</v>
      </c>
      <c r="G6" s="520"/>
      <c r="H6" s="381"/>
      <c r="I6" s="381"/>
      <c r="J6" s="381"/>
      <c r="K6" s="381"/>
      <c r="L6" s="382"/>
    </row>
    <row r="7" spans="2:12" ht="21" customHeight="1" x14ac:dyDescent="0.25">
      <c r="B7" s="383" t="s">
        <v>61</v>
      </c>
      <c r="C7" s="379"/>
      <c r="D7" s="98" t="s">
        <v>127</v>
      </c>
      <c r="E7" s="98">
        <v>1</v>
      </c>
      <c r="F7" s="384"/>
      <c r="G7" s="521"/>
      <c r="H7" s="381"/>
      <c r="I7" s="381"/>
      <c r="J7" s="381"/>
      <c r="K7" s="381"/>
      <c r="L7" s="382"/>
    </row>
    <row r="8" spans="2:12" ht="15" customHeight="1" x14ac:dyDescent="0.25">
      <c r="B8" s="469" t="s">
        <v>129</v>
      </c>
      <c r="C8" s="379"/>
      <c r="D8" s="98" t="s">
        <v>51</v>
      </c>
      <c r="E8" s="99">
        <v>75</v>
      </c>
      <c r="F8" s="385" t="s">
        <v>179</v>
      </c>
      <c r="G8" s="522"/>
      <c r="H8" s="386"/>
      <c r="I8" s="386"/>
      <c r="J8" s="386"/>
      <c r="K8" s="386"/>
      <c r="L8" s="387"/>
    </row>
    <row r="9" spans="2:12" x14ac:dyDescent="0.25">
      <c r="B9" s="469" t="s">
        <v>180</v>
      </c>
      <c r="C9" s="379"/>
      <c r="D9" s="98" t="s">
        <v>51</v>
      </c>
      <c r="E9" s="98">
        <v>50</v>
      </c>
      <c r="F9" s="388"/>
      <c r="G9" s="523"/>
      <c r="H9" s="376"/>
      <c r="I9" s="376"/>
      <c r="J9" s="376"/>
      <c r="K9" s="376"/>
      <c r="L9" s="377"/>
    </row>
    <row r="10" spans="2:12" x14ac:dyDescent="0.25">
      <c r="B10" s="470" t="s">
        <v>181</v>
      </c>
      <c r="C10" s="379"/>
      <c r="D10" s="127" t="s">
        <v>51</v>
      </c>
      <c r="E10" s="127">
        <v>25</v>
      </c>
      <c r="F10" s="388"/>
      <c r="G10" s="523"/>
      <c r="H10" s="376"/>
      <c r="I10" s="376"/>
      <c r="J10" s="376"/>
      <c r="K10" s="376"/>
      <c r="L10" s="377"/>
    </row>
    <row r="11" spans="2:12" x14ac:dyDescent="0.25">
      <c r="B11" s="469" t="s">
        <v>115</v>
      </c>
      <c r="C11" s="379"/>
      <c r="D11" s="98" t="s">
        <v>116</v>
      </c>
      <c r="E11" s="100">
        <v>0.1</v>
      </c>
      <c r="F11" s="389"/>
      <c r="G11" s="390"/>
      <c r="H11" s="390"/>
      <c r="I11" s="390"/>
      <c r="J11" s="390"/>
      <c r="K11" s="390"/>
      <c r="L11" s="391"/>
    </row>
    <row r="12" spans="2:12" ht="15" customHeight="1" x14ac:dyDescent="0.25">
      <c r="B12" s="392" t="s">
        <v>182</v>
      </c>
      <c r="C12" s="379"/>
      <c r="D12" s="98" t="s">
        <v>13</v>
      </c>
      <c r="E12" s="101">
        <v>37.5</v>
      </c>
      <c r="F12" s="384" t="s">
        <v>118</v>
      </c>
      <c r="G12" s="521"/>
      <c r="H12" s="381"/>
      <c r="I12" s="381"/>
      <c r="J12" s="381"/>
      <c r="K12" s="381"/>
      <c r="L12" s="382"/>
    </row>
    <row r="13" spans="2:12" ht="15" customHeight="1" x14ac:dyDescent="0.25">
      <c r="B13" s="392" t="s">
        <v>183</v>
      </c>
      <c r="C13" s="379"/>
      <c r="D13" s="98" t="s">
        <v>13</v>
      </c>
      <c r="E13" s="101">
        <v>25</v>
      </c>
      <c r="F13" s="384" t="s">
        <v>184</v>
      </c>
      <c r="G13" s="521"/>
      <c r="H13" s="381"/>
      <c r="I13" s="381"/>
      <c r="J13" s="381"/>
      <c r="K13" s="381"/>
      <c r="L13" s="382"/>
    </row>
    <row r="14" spans="2:12" ht="15" customHeight="1" x14ac:dyDescent="0.25">
      <c r="B14" s="383" t="s">
        <v>146</v>
      </c>
      <c r="C14" s="379"/>
      <c r="D14" s="98" t="s">
        <v>13</v>
      </c>
      <c r="E14" s="102">
        <v>3.8</v>
      </c>
      <c r="F14" s="384" t="s">
        <v>185</v>
      </c>
      <c r="G14" s="521"/>
      <c r="H14" s="381"/>
      <c r="I14" s="381"/>
      <c r="J14" s="381"/>
      <c r="K14" s="381"/>
      <c r="L14" s="382"/>
    </row>
    <row r="15" spans="2:12" ht="15" customHeight="1" x14ac:dyDescent="0.25">
      <c r="B15" s="392" t="s">
        <v>133</v>
      </c>
      <c r="C15" s="379"/>
      <c r="D15" s="98" t="s">
        <v>13</v>
      </c>
      <c r="E15" s="101">
        <v>1.5</v>
      </c>
      <c r="F15" s="384" t="s">
        <v>120</v>
      </c>
      <c r="G15" s="521"/>
      <c r="H15" s="381"/>
      <c r="I15" s="381"/>
      <c r="J15" s="381"/>
      <c r="K15" s="381"/>
      <c r="L15" s="382"/>
    </row>
    <row r="16" spans="2:12" ht="15" customHeight="1" x14ac:dyDescent="0.25">
      <c r="B16" s="392" t="s">
        <v>134</v>
      </c>
      <c r="C16" s="379"/>
      <c r="D16" s="98" t="s">
        <v>13</v>
      </c>
      <c r="E16" s="98">
        <v>1</v>
      </c>
      <c r="F16" s="384" t="s">
        <v>122</v>
      </c>
      <c r="G16" s="521"/>
      <c r="H16" s="381"/>
      <c r="I16" s="381"/>
      <c r="J16" s="381"/>
      <c r="K16" s="381"/>
      <c r="L16" s="382"/>
    </row>
    <row r="17" spans="2:12" ht="15" customHeight="1" x14ac:dyDescent="0.25">
      <c r="B17" s="392" t="s">
        <v>135</v>
      </c>
      <c r="C17" s="379"/>
      <c r="D17" s="98" t="s">
        <v>13</v>
      </c>
      <c r="E17" s="102">
        <v>0.375</v>
      </c>
      <c r="F17" s="384" t="s">
        <v>124</v>
      </c>
      <c r="G17" s="521"/>
      <c r="H17" s="381"/>
      <c r="I17" s="381"/>
      <c r="J17" s="381"/>
      <c r="K17" s="381"/>
      <c r="L17" s="382"/>
    </row>
    <row r="18" spans="2:12" ht="15" customHeight="1" x14ac:dyDescent="0.25">
      <c r="B18" s="393" t="s">
        <v>80</v>
      </c>
      <c r="C18" s="381"/>
      <c r="D18" s="381"/>
      <c r="E18" s="381"/>
      <c r="F18" s="381"/>
      <c r="G18" s="381"/>
      <c r="H18" s="381"/>
      <c r="I18" s="379"/>
      <c r="J18" s="397"/>
      <c r="K18" s="398"/>
      <c r="L18" s="399"/>
    </row>
    <row r="19" spans="2:12" ht="33.75" x14ac:dyDescent="0.25">
      <c r="B19" s="103" t="s">
        <v>81</v>
      </c>
      <c r="C19" s="104" t="s">
        <v>58</v>
      </c>
      <c r="D19" s="104" t="s">
        <v>35</v>
      </c>
      <c r="E19" s="104" t="s">
        <v>59</v>
      </c>
      <c r="F19" s="104" t="s">
        <v>298</v>
      </c>
      <c r="G19" s="104" t="s">
        <v>299</v>
      </c>
      <c r="H19" s="104" t="s">
        <v>82</v>
      </c>
      <c r="I19" s="104" t="s">
        <v>83</v>
      </c>
      <c r="J19" s="104" t="s">
        <v>84</v>
      </c>
      <c r="K19" s="104" t="s">
        <v>85</v>
      </c>
      <c r="L19" s="105" t="s">
        <v>86</v>
      </c>
    </row>
    <row r="20" spans="2:12" x14ac:dyDescent="0.25">
      <c r="B20" s="106">
        <v>1</v>
      </c>
      <c r="C20" s="107" t="s">
        <v>87</v>
      </c>
      <c r="D20" s="108"/>
      <c r="E20" s="108"/>
      <c r="F20" s="108"/>
      <c r="G20" s="108"/>
      <c r="H20" s="108"/>
      <c r="I20" s="108"/>
      <c r="J20" s="108"/>
      <c r="K20" s="108"/>
      <c r="L20" s="109"/>
    </row>
    <row r="21" spans="2:12" ht="15.75" customHeight="1" x14ac:dyDescent="0.25">
      <c r="B21" s="106" t="s">
        <v>88</v>
      </c>
      <c r="C21" s="108" t="s">
        <v>18</v>
      </c>
      <c r="D21" s="108" t="s">
        <v>5</v>
      </c>
      <c r="E21" s="108">
        <v>75</v>
      </c>
      <c r="F21" s="554">
        <v>1222</v>
      </c>
      <c r="G21" s="554">
        <f>F21*1.06</f>
        <v>1295.3200000000002</v>
      </c>
      <c r="H21" s="554">
        <f>E21*G21</f>
        <v>97149.000000000015</v>
      </c>
      <c r="I21" s="108">
        <f t="shared" ref="I21:I30" si="0">J$18</f>
        <v>0</v>
      </c>
      <c r="J21" s="110">
        <f t="shared" ref="J21:J30" si="1">H21*I21</f>
        <v>0</v>
      </c>
      <c r="K21" s="110">
        <f t="shared" ref="K21:K30" si="2">J21-L21</f>
        <v>0</v>
      </c>
      <c r="L21" s="109"/>
    </row>
    <row r="22" spans="2:12" ht="15.75" customHeight="1" x14ac:dyDescent="0.25">
      <c r="B22" s="106" t="s">
        <v>89</v>
      </c>
      <c r="C22" s="108" t="s">
        <v>19</v>
      </c>
      <c r="D22" s="108" t="s">
        <v>5</v>
      </c>
      <c r="E22" s="108">
        <v>75</v>
      </c>
      <c r="F22" s="554">
        <v>611</v>
      </c>
      <c r="G22" s="554">
        <f t="shared" ref="G22:G46" si="3">F22*1.06</f>
        <v>647.66000000000008</v>
      </c>
      <c r="H22" s="554">
        <f t="shared" ref="H22:H30" si="4">E22*G22</f>
        <v>48574.500000000007</v>
      </c>
      <c r="I22" s="108">
        <f t="shared" si="0"/>
        <v>0</v>
      </c>
      <c r="J22" s="110">
        <f t="shared" si="1"/>
        <v>0</v>
      </c>
      <c r="K22" s="110">
        <f t="shared" si="2"/>
        <v>0</v>
      </c>
      <c r="L22" s="109"/>
    </row>
    <row r="23" spans="2:12" ht="15.75" customHeight="1" x14ac:dyDescent="0.25">
      <c r="B23" s="106" t="s">
        <v>90</v>
      </c>
      <c r="C23" s="108" t="s">
        <v>20</v>
      </c>
      <c r="D23" s="108" t="s">
        <v>7</v>
      </c>
      <c r="E23" s="108">
        <v>75</v>
      </c>
      <c r="F23" s="554">
        <v>1222</v>
      </c>
      <c r="G23" s="554">
        <f t="shared" si="3"/>
        <v>1295.3200000000002</v>
      </c>
      <c r="H23" s="554">
        <f t="shared" si="4"/>
        <v>97149.000000000015</v>
      </c>
      <c r="I23" s="108">
        <f t="shared" si="0"/>
        <v>0</v>
      </c>
      <c r="J23" s="110">
        <f t="shared" si="1"/>
        <v>0</v>
      </c>
      <c r="K23" s="110">
        <f t="shared" si="2"/>
        <v>0</v>
      </c>
      <c r="L23" s="109"/>
    </row>
    <row r="24" spans="2:12" ht="15.75" customHeight="1" x14ac:dyDescent="0.25">
      <c r="B24" s="106" t="s">
        <v>91</v>
      </c>
      <c r="C24" s="108" t="s">
        <v>21</v>
      </c>
      <c r="D24" s="108" t="s">
        <v>22</v>
      </c>
      <c r="E24" s="108">
        <v>75</v>
      </c>
      <c r="F24" s="554">
        <v>1019</v>
      </c>
      <c r="G24" s="554">
        <f t="shared" si="3"/>
        <v>1080.1400000000001</v>
      </c>
      <c r="H24" s="554">
        <f t="shared" si="4"/>
        <v>81010.500000000015</v>
      </c>
      <c r="I24" s="108">
        <f t="shared" si="0"/>
        <v>0</v>
      </c>
      <c r="J24" s="110">
        <f t="shared" si="1"/>
        <v>0</v>
      </c>
      <c r="K24" s="110">
        <f t="shared" si="2"/>
        <v>0</v>
      </c>
      <c r="L24" s="109"/>
    </row>
    <row r="25" spans="2:12" ht="15.75" customHeight="1" x14ac:dyDescent="0.25">
      <c r="B25" s="106" t="s">
        <v>92</v>
      </c>
      <c r="C25" s="108" t="s">
        <v>23</v>
      </c>
      <c r="D25" s="108" t="s">
        <v>22</v>
      </c>
      <c r="E25" s="108">
        <v>75</v>
      </c>
      <c r="F25" s="554">
        <v>940</v>
      </c>
      <c r="G25" s="554">
        <f t="shared" si="3"/>
        <v>996.40000000000009</v>
      </c>
      <c r="H25" s="554">
        <f t="shared" si="4"/>
        <v>74730</v>
      </c>
      <c r="I25" s="108">
        <f t="shared" si="0"/>
        <v>0</v>
      </c>
      <c r="J25" s="110">
        <f t="shared" si="1"/>
        <v>0</v>
      </c>
      <c r="K25" s="110">
        <f t="shared" si="2"/>
        <v>0</v>
      </c>
      <c r="L25" s="109"/>
    </row>
    <row r="26" spans="2:12" ht="15.75" customHeight="1" x14ac:dyDescent="0.25">
      <c r="B26" s="106" t="s">
        <v>93</v>
      </c>
      <c r="C26" s="62" t="s">
        <v>28</v>
      </c>
      <c r="D26" s="11" t="s">
        <v>22</v>
      </c>
      <c r="E26" s="108">
        <v>8</v>
      </c>
      <c r="F26" s="554">
        <v>1358</v>
      </c>
      <c r="G26" s="554">
        <f t="shared" si="3"/>
        <v>1439.48</v>
      </c>
      <c r="H26" s="554">
        <f t="shared" si="4"/>
        <v>11515.84</v>
      </c>
      <c r="I26" s="108">
        <f t="shared" si="0"/>
        <v>0</v>
      </c>
      <c r="J26" s="110"/>
      <c r="K26" s="110"/>
      <c r="L26" s="109"/>
    </row>
    <row r="27" spans="2:12" ht="15.75" customHeight="1" x14ac:dyDescent="0.25">
      <c r="B27" s="106" t="s">
        <v>94</v>
      </c>
      <c r="C27" s="108" t="s">
        <v>24</v>
      </c>
      <c r="D27" s="108" t="s">
        <v>22</v>
      </c>
      <c r="E27" s="108">
        <v>8</v>
      </c>
      <c r="F27" s="554">
        <v>1019</v>
      </c>
      <c r="G27" s="554">
        <f t="shared" si="3"/>
        <v>1080.1400000000001</v>
      </c>
      <c r="H27" s="554">
        <f t="shared" si="4"/>
        <v>8641.1200000000008</v>
      </c>
      <c r="I27" s="108">
        <f t="shared" si="0"/>
        <v>0</v>
      </c>
      <c r="J27" s="110">
        <f t="shared" si="1"/>
        <v>0</v>
      </c>
      <c r="K27" s="110">
        <f t="shared" si="2"/>
        <v>0</v>
      </c>
      <c r="L27" s="109"/>
    </row>
    <row r="28" spans="2:12" ht="15.75" customHeight="1" x14ac:dyDescent="0.25">
      <c r="B28" s="106" t="s">
        <v>95</v>
      </c>
      <c r="C28" s="108" t="s">
        <v>25</v>
      </c>
      <c r="D28" s="108" t="s">
        <v>22</v>
      </c>
      <c r="E28" s="108">
        <v>75</v>
      </c>
      <c r="F28" s="554">
        <v>489</v>
      </c>
      <c r="G28" s="554">
        <f t="shared" si="3"/>
        <v>518.34</v>
      </c>
      <c r="H28" s="554">
        <f t="shared" si="4"/>
        <v>38875.5</v>
      </c>
      <c r="I28" s="108">
        <f t="shared" si="0"/>
        <v>0</v>
      </c>
      <c r="J28" s="110">
        <f t="shared" si="1"/>
        <v>0</v>
      </c>
      <c r="K28" s="110">
        <f t="shared" si="2"/>
        <v>0</v>
      </c>
      <c r="L28" s="109"/>
    </row>
    <row r="29" spans="2:12" ht="15.75" customHeight="1" x14ac:dyDescent="0.25">
      <c r="B29" s="106" t="s">
        <v>96</v>
      </c>
      <c r="C29" s="108" t="s">
        <v>26</v>
      </c>
      <c r="D29" s="108" t="s">
        <v>22</v>
      </c>
      <c r="E29" s="108">
        <v>75</v>
      </c>
      <c r="F29" s="554">
        <v>306</v>
      </c>
      <c r="G29" s="554">
        <f t="shared" si="3"/>
        <v>324.36</v>
      </c>
      <c r="H29" s="554">
        <f t="shared" si="4"/>
        <v>24327</v>
      </c>
      <c r="I29" s="108">
        <f t="shared" si="0"/>
        <v>0</v>
      </c>
      <c r="J29" s="110">
        <f t="shared" si="1"/>
        <v>0</v>
      </c>
      <c r="K29" s="110">
        <f t="shared" si="2"/>
        <v>0</v>
      </c>
      <c r="L29" s="109"/>
    </row>
    <row r="30" spans="2:12" ht="15.75" customHeight="1" x14ac:dyDescent="0.25">
      <c r="B30" s="106" t="s">
        <v>143</v>
      </c>
      <c r="C30" s="108" t="s">
        <v>27</v>
      </c>
      <c r="D30" s="108" t="s">
        <v>13</v>
      </c>
      <c r="E30" s="111">
        <v>294</v>
      </c>
      <c r="F30" s="554">
        <v>421</v>
      </c>
      <c r="G30" s="554">
        <f t="shared" si="3"/>
        <v>446.26000000000005</v>
      </c>
      <c r="H30" s="554">
        <f t="shared" si="4"/>
        <v>131200.44</v>
      </c>
      <c r="I30" s="108">
        <f t="shared" si="0"/>
        <v>0</v>
      </c>
      <c r="J30" s="110">
        <f t="shared" si="1"/>
        <v>0</v>
      </c>
      <c r="K30" s="110">
        <f t="shared" si="2"/>
        <v>0</v>
      </c>
      <c r="L30" s="109"/>
    </row>
    <row r="31" spans="2:12" ht="15.75" customHeight="1" x14ac:dyDescent="0.25">
      <c r="B31" s="393" t="s">
        <v>97</v>
      </c>
      <c r="C31" s="381"/>
      <c r="D31" s="379"/>
      <c r="E31" s="108"/>
      <c r="F31" s="554"/>
      <c r="G31" s="554"/>
      <c r="H31" s="555">
        <f>SUM(H21:H30)</f>
        <v>613172.90000000014</v>
      </c>
      <c r="I31" s="112"/>
      <c r="J31" s="112">
        <f t="shared" ref="J31:L31" si="5">SUM(J21:J30)</f>
        <v>0</v>
      </c>
      <c r="K31" s="112">
        <f t="shared" si="5"/>
        <v>0</v>
      </c>
      <c r="L31" s="113">
        <f t="shared" si="5"/>
        <v>0</v>
      </c>
    </row>
    <row r="32" spans="2:12" ht="15.75" customHeight="1" x14ac:dyDescent="0.25">
      <c r="B32" s="106">
        <v>2</v>
      </c>
      <c r="C32" s="107" t="s">
        <v>98</v>
      </c>
      <c r="D32" s="108"/>
      <c r="E32" s="108"/>
      <c r="F32" s="554"/>
      <c r="G32" s="554"/>
      <c r="H32" s="554"/>
      <c r="I32" s="108"/>
      <c r="J32" s="108"/>
      <c r="K32" s="108"/>
      <c r="L32" s="109"/>
    </row>
    <row r="33" spans="2:15" ht="15.75" customHeight="1" x14ac:dyDescent="0.25">
      <c r="B33" s="106" t="s">
        <v>99</v>
      </c>
      <c r="C33" s="108" t="s">
        <v>186</v>
      </c>
      <c r="D33" s="108" t="s">
        <v>35</v>
      </c>
      <c r="E33" s="108">
        <v>55</v>
      </c>
      <c r="F33" s="554"/>
      <c r="G33" s="554">
        <f t="shared" si="3"/>
        <v>0</v>
      </c>
      <c r="H33" s="554">
        <f>E33*G33</f>
        <v>0</v>
      </c>
      <c r="I33" s="108">
        <f t="shared" ref="I33:I39" si="6">J$18</f>
        <v>0</v>
      </c>
      <c r="J33" s="110">
        <f t="shared" ref="J33:J39" si="7">H33*I33</f>
        <v>0</v>
      </c>
      <c r="K33" s="110">
        <f t="shared" ref="K33:K39" si="8">J33-L33</f>
        <v>0</v>
      </c>
      <c r="L33" s="109"/>
    </row>
    <row r="34" spans="2:15" ht="15.75" customHeight="1" x14ac:dyDescent="0.25">
      <c r="B34" s="106" t="s">
        <v>100</v>
      </c>
      <c r="C34" s="122" t="s">
        <v>52</v>
      </c>
      <c r="D34" s="123" t="s">
        <v>22</v>
      </c>
      <c r="E34" s="108">
        <v>28</v>
      </c>
      <c r="F34" s="554">
        <v>20000</v>
      </c>
      <c r="G34" s="554">
        <f t="shared" si="3"/>
        <v>21200</v>
      </c>
      <c r="H34" s="554">
        <f t="shared" ref="H34:H39" si="9">E34*G34</f>
        <v>593600</v>
      </c>
      <c r="I34" s="108">
        <f t="shared" si="6"/>
        <v>0</v>
      </c>
      <c r="J34" s="110">
        <f t="shared" si="7"/>
        <v>0</v>
      </c>
      <c r="K34" s="110">
        <f t="shared" si="8"/>
        <v>0</v>
      </c>
      <c r="L34" s="109"/>
    </row>
    <row r="35" spans="2:15" ht="15.75" customHeight="1" x14ac:dyDescent="0.25">
      <c r="B35" s="106" t="s">
        <v>101</v>
      </c>
      <c r="C35" s="122" t="s">
        <v>40</v>
      </c>
      <c r="D35" s="123" t="s">
        <v>13</v>
      </c>
      <c r="E35" s="115">
        <v>3.8</v>
      </c>
      <c r="F35" s="554">
        <v>1500</v>
      </c>
      <c r="G35" s="554">
        <f t="shared" si="3"/>
        <v>1590</v>
      </c>
      <c r="H35" s="554">
        <f t="shared" si="9"/>
        <v>6042</v>
      </c>
      <c r="I35" s="108">
        <f t="shared" si="6"/>
        <v>0</v>
      </c>
      <c r="J35" s="110">
        <f t="shared" si="7"/>
        <v>0</v>
      </c>
      <c r="K35" s="110">
        <f t="shared" si="8"/>
        <v>0</v>
      </c>
      <c r="L35" s="109"/>
    </row>
    <row r="36" spans="2:15" ht="15.75" customHeight="1" x14ac:dyDescent="0.25">
      <c r="B36" s="106" t="s">
        <v>102</v>
      </c>
      <c r="C36" s="108" t="s">
        <v>36</v>
      </c>
      <c r="D36" s="108" t="s">
        <v>13</v>
      </c>
      <c r="E36" s="114">
        <v>37.5</v>
      </c>
      <c r="F36" s="554">
        <v>4000</v>
      </c>
      <c r="G36" s="554">
        <f t="shared" si="3"/>
        <v>4240</v>
      </c>
      <c r="H36" s="554">
        <f t="shared" si="9"/>
        <v>159000</v>
      </c>
      <c r="I36" s="108">
        <f t="shared" si="6"/>
        <v>0</v>
      </c>
      <c r="J36" s="110">
        <f t="shared" si="7"/>
        <v>0</v>
      </c>
      <c r="K36" s="110">
        <f t="shared" si="8"/>
        <v>0</v>
      </c>
      <c r="L36" s="109"/>
    </row>
    <row r="37" spans="2:15" ht="15.75" customHeight="1" x14ac:dyDescent="0.25">
      <c r="B37" s="106" t="s">
        <v>103</v>
      </c>
      <c r="C37" s="108" t="s">
        <v>45</v>
      </c>
      <c r="D37" s="108" t="s">
        <v>13</v>
      </c>
      <c r="E37" s="115">
        <v>0.375</v>
      </c>
      <c r="F37" s="554">
        <v>68000</v>
      </c>
      <c r="G37" s="554">
        <f t="shared" si="3"/>
        <v>72080</v>
      </c>
      <c r="H37" s="554">
        <f t="shared" si="9"/>
        <v>27030</v>
      </c>
      <c r="I37" s="108">
        <f t="shared" si="6"/>
        <v>0</v>
      </c>
      <c r="J37" s="110">
        <f t="shared" si="7"/>
        <v>0</v>
      </c>
      <c r="K37" s="110">
        <f t="shared" si="8"/>
        <v>0</v>
      </c>
      <c r="L37" s="109"/>
      <c r="O37" t="s">
        <v>187</v>
      </c>
    </row>
    <row r="38" spans="2:15" ht="15.75" customHeight="1" x14ac:dyDescent="0.25">
      <c r="B38" s="106" t="s">
        <v>104</v>
      </c>
      <c r="C38" s="108" t="s">
        <v>47</v>
      </c>
      <c r="D38" s="108" t="s">
        <v>13</v>
      </c>
      <c r="E38" s="114">
        <v>1.5</v>
      </c>
      <c r="F38" s="554">
        <v>12500</v>
      </c>
      <c r="G38" s="554">
        <f t="shared" si="3"/>
        <v>13250</v>
      </c>
      <c r="H38" s="554">
        <f t="shared" si="9"/>
        <v>19875</v>
      </c>
      <c r="I38" s="108">
        <f t="shared" si="6"/>
        <v>0</v>
      </c>
      <c r="J38" s="110">
        <f t="shared" si="7"/>
        <v>0</v>
      </c>
      <c r="K38" s="110">
        <f t="shared" si="8"/>
        <v>0</v>
      </c>
      <c r="L38" s="109"/>
    </row>
    <row r="39" spans="2:15" ht="15.75" customHeight="1" x14ac:dyDescent="0.25">
      <c r="B39" s="106" t="s">
        <v>105</v>
      </c>
      <c r="C39" s="108" t="s">
        <v>50</v>
      </c>
      <c r="D39" s="108" t="s">
        <v>13</v>
      </c>
      <c r="E39" s="108">
        <v>1</v>
      </c>
      <c r="F39" s="554">
        <v>38000</v>
      </c>
      <c r="G39" s="554">
        <f t="shared" si="3"/>
        <v>40280</v>
      </c>
      <c r="H39" s="554">
        <f t="shared" si="9"/>
        <v>40280</v>
      </c>
      <c r="I39" s="108">
        <f t="shared" si="6"/>
        <v>0</v>
      </c>
      <c r="J39" s="110">
        <f t="shared" si="7"/>
        <v>0</v>
      </c>
      <c r="K39" s="110">
        <f t="shared" si="8"/>
        <v>0</v>
      </c>
      <c r="L39" s="109"/>
    </row>
    <row r="40" spans="2:15" ht="15.75" customHeight="1" x14ac:dyDescent="0.25">
      <c r="B40" s="393" t="s">
        <v>106</v>
      </c>
      <c r="C40" s="381"/>
      <c r="D40" s="379"/>
      <c r="E40" s="108"/>
      <c r="F40" s="554"/>
      <c r="G40" s="554"/>
      <c r="H40" s="555">
        <f>SUM(H33:H39)</f>
        <v>845827</v>
      </c>
      <c r="I40" s="112"/>
      <c r="J40" s="112">
        <f t="shared" ref="J40:L40" si="10">SUM(J33:J39)</f>
        <v>0</v>
      </c>
      <c r="K40" s="112">
        <f t="shared" si="10"/>
        <v>0</v>
      </c>
      <c r="L40" s="113">
        <f t="shared" si="10"/>
        <v>0</v>
      </c>
    </row>
    <row r="41" spans="2:15" ht="15.75" customHeight="1" x14ac:dyDescent="0.25">
      <c r="B41" s="106">
        <v>3</v>
      </c>
      <c r="C41" s="107" t="s">
        <v>107</v>
      </c>
      <c r="D41" s="108"/>
      <c r="E41" s="108"/>
      <c r="F41" s="554"/>
      <c r="G41" s="554"/>
      <c r="H41" s="554"/>
      <c r="I41" s="108"/>
      <c r="J41" s="108"/>
      <c r="K41" s="108"/>
      <c r="L41" s="109"/>
    </row>
    <row r="42" spans="2:15" ht="15.75" customHeight="1" x14ac:dyDescent="0.25">
      <c r="B42" s="106" t="s">
        <v>125</v>
      </c>
      <c r="C42" s="108" t="s">
        <v>0</v>
      </c>
      <c r="D42" s="116">
        <v>0.05</v>
      </c>
      <c r="E42" s="108">
        <v>1</v>
      </c>
      <c r="F42" s="554">
        <v>28923</v>
      </c>
      <c r="G42" s="554">
        <f t="shared" si="3"/>
        <v>30658.38</v>
      </c>
      <c r="H42" s="554">
        <f>E42*G42</f>
        <v>30658.38</v>
      </c>
      <c r="I42" s="108">
        <f t="shared" ref="I42:I43" si="11">J$18</f>
        <v>0</v>
      </c>
      <c r="J42" s="110">
        <f t="shared" ref="J42:J43" si="12">H42*I42</f>
        <v>0</v>
      </c>
      <c r="K42" s="110">
        <f t="shared" ref="K42:K43" si="13">J42-L42</f>
        <v>0</v>
      </c>
      <c r="L42" s="109"/>
    </row>
    <row r="43" spans="2:15" ht="15.75" customHeight="1" x14ac:dyDescent="0.25">
      <c r="B43" s="106" t="s">
        <v>108</v>
      </c>
      <c r="C43" s="108" t="s">
        <v>1</v>
      </c>
      <c r="D43" s="116">
        <v>0.2</v>
      </c>
      <c r="E43" s="108">
        <v>1</v>
      </c>
      <c r="F43" s="554">
        <v>159590</v>
      </c>
      <c r="G43" s="554">
        <f t="shared" si="3"/>
        <v>169165.4</v>
      </c>
      <c r="H43" s="554">
        <f>E43*G43</f>
        <v>169165.4</v>
      </c>
      <c r="I43" s="108">
        <f t="shared" si="11"/>
        <v>0</v>
      </c>
      <c r="J43" s="110">
        <f t="shared" si="12"/>
        <v>0</v>
      </c>
      <c r="K43" s="110">
        <f t="shared" si="13"/>
        <v>0</v>
      </c>
      <c r="L43" s="109"/>
    </row>
    <row r="44" spans="2:15" ht="15.75" customHeight="1" x14ac:dyDescent="0.25">
      <c r="B44" s="393" t="s">
        <v>109</v>
      </c>
      <c r="C44" s="381"/>
      <c r="D44" s="379"/>
      <c r="E44" s="108"/>
      <c r="F44" s="554"/>
      <c r="G44" s="554"/>
      <c r="H44" s="555">
        <f>SUM(H42:H43)</f>
        <v>199823.78</v>
      </c>
      <c r="I44" s="112"/>
      <c r="J44" s="112">
        <f t="shared" ref="J44:L44" si="14">SUM(J42:J43)</f>
        <v>0</v>
      </c>
      <c r="K44" s="112">
        <f t="shared" si="14"/>
        <v>0</v>
      </c>
      <c r="L44" s="113">
        <f t="shared" si="14"/>
        <v>0</v>
      </c>
    </row>
    <row r="45" spans="2:15" ht="15.75" customHeight="1" x14ac:dyDescent="0.25">
      <c r="B45" s="393" t="s">
        <v>110</v>
      </c>
      <c r="C45" s="381"/>
      <c r="D45" s="379"/>
      <c r="E45" s="108"/>
      <c r="F45" s="554"/>
      <c r="G45" s="554"/>
      <c r="H45" s="555">
        <f>H44+H40+H31</f>
        <v>1658823.6800000002</v>
      </c>
      <c r="I45" s="112"/>
      <c r="J45" s="112">
        <f t="shared" ref="J45:L45" si="15">J44+J40+J31</f>
        <v>0</v>
      </c>
      <c r="K45" s="112">
        <f t="shared" si="15"/>
        <v>0</v>
      </c>
      <c r="L45" s="113">
        <f t="shared" si="15"/>
        <v>0</v>
      </c>
    </row>
    <row r="46" spans="2:15" ht="15.75" customHeight="1" x14ac:dyDescent="0.25">
      <c r="B46" s="106">
        <v>4</v>
      </c>
      <c r="C46" s="108" t="s">
        <v>111</v>
      </c>
      <c r="D46" s="116">
        <v>0.15</v>
      </c>
      <c r="E46" s="108">
        <v>1</v>
      </c>
      <c r="F46" s="554">
        <v>234739</v>
      </c>
      <c r="G46" s="554">
        <f t="shared" si="3"/>
        <v>248823.34000000003</v>
      </c>
      <c r="H46" s="554">
        <f>E46*G46</f>
        <v>248823.34000000003</v>
      </c>
      <c r="I46" s="108">
        <f>J$18</f>
        <v>0</v>
      </c>
      <c r="J46" s="110">
        <f>H46*I46</f>
        <v>0</v>
      </c>
      <c r="K46" s="110">
        <f>J46-L46</f>
        <v>0</v>
      </c>
      <c r="L46" s="109"/>
    </row>
    <row r="47" spans="2:15" ht="15.75" customHeight="1" thickBot="1" x14ac:dyDescent="0.3">
      <c r="B47" s="394" t="s">
        <v>84</v>
      </c>
      <c r="C47" s="395"/>
      <c r="D47" s="396"/>
      <c r="E47" s="117"/>
      <c r="F47" s="556"/>
      <c r="G47" s="556"/>
      <c r="H47" s="557">
        <f>H45+H46</f>
        <v>1907647.0200000003</v>
      </c>
      <c r="I47" s="118"/>
      <c r="J47" s="118">
        <f t="shared" ref="J47:L47" si="16">J45+J46</f>
        <v>0</v>
      </c>
      <c r="K47" s="118">
        <f t="shared" si="16"/>
        <v>0</v>
      </c>
      <c r="L47" s="119">
        <f t="shared" si="16"/>
        <v>0</v>
      </c>
    </row>
    <row r="48" spans="2:15" ht="15.75" customHeight="1" x14ac:dyDescent="0.25"/>
    <row r="49" spans="8:8" ht="15.75" customHeight="1" x14ac:dyDescent="0.25">
      <c r="H49" s="64"/>
    </row>
    <row r="51" spans="8:8" x14ac:dyDescent="0.25">
      <c r="H51" s="63"/>
    </row>
  </sheetData>
  <mergeCells count="32">
    <mergeCell ref="B16:C16"/>
    <mergeCell ref="F16:L16"/>
    <mergeCell ref="B17:C17"/>
    <mergeCell ref="F17:L17"/>
    <mergeCell ref="B47:D47"/>
    <mergeCell ref="B18:I18"/>
    <mergeCell ref="B31:D31"/>
    <mergeCell ref="B40:D40"/>
    <mergeCell ref="B44:D44"/>
    <mergeCell ref="B45:D45"/>
    <mergeCell ref="J18:L18"/>
    <mergeCell ref="B13:C13"/>
    <mergeCell ref="F13:L13"/>
    <mergeCell ref="B14:C14"/>
    <mergeCell ref="F14:L14"/>
    <mergeCell ref="B15:C15"/>
    <mergeCell ref="F15:L15"/>
    <mergeCell ref="B2:L2"/>
    <mergeCell ref="B3:L3"/>
    <mergeCell ref="B4:L4"/>
    <mergeCell ref="B5:L5"/>
    <mergeCell ref="B6:C6"/>
    <mergeCell ref="F6:L6"/>
    <mergeCell ref="B12:C12"/>
    <mergeCell ref="F12:L12"/>
    <mergeCell ref="B7:C7"/>
    <mergeCell ref="F7:L7"/>
    <mergeCell ref="B8:C8"/>
    <mergeCell ref="F8:L11"/>
    <mergeCell ref="B9:C9"/>
    <mergeCell ref="B10:C10"/>
    <mergeCell ref="B11:C11"/>
  </mergeCells>
  <phoneticPr fontId="37" type="noConversion"/>
  <dataValidations count="1">
    <dataValidation type="list" allowBlank="1" showErrorMessage="1" sqref="C35" xr:uid="{00000000-0002-0000-0A00-000000000000}">
      <formula1>$B$77:$B$102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N1002"/>
  <sheetViews>
    <sheetView zoomScaleNormal="100" workbookViewId="0">
      <selection activeCell="B5" sqref="B5:L5"/>
    </sheetView>
  </sheetViews>
  <sheetFormatPr baseColWidth="10" defaultColWidth="14.42578125" defaultRowHeight="15" x14ac:dyDescent="0.25"/>
  <cols>
    <col min="1" max="2" width="5.28515625" customWidth="1"/>
    <col min="3" max="3" width="37.85546875" customWidth="1"/>
    <col min="4" max="4" width="10" customWidth="1"/>
    <col min="5" max="5" width="7.85546875" customWidth="1"/>
    <col min="6" max="7" width="9.28515625" customWidth="1"/>
    <col min="8" max="8" width="12.7109375" customWidth="1"/>
    <col min="9" max="9" width="10.7109375" customWidth="1"/>
    <col min="10" max="10" width="13.42578125" customWidth="1"/>
    <col min="11" max="11" width="13.5703125" customWidth="1"/>
    <col min="12" max="12" width="13.28515625" customWidth="1"/>
    <col min="13" max="13" width="10.7109375" customWidth="1"/>
    <col min="14" max="14" width="14.7109375" customWidth="1"/>
    <col min="15" max="27" width="10.7109375" customWidth="1"/>
  </cols>
  <sheetData>
    <row r="1" spans="2:12" x14ac:dyDescent="0.25">
      <c r="E1" s="129"/>
    </row>
    <row r="2" spans="2:12" ht="15.75" thickBot="1" x14ac:dyDescent="0.3">
      <c r="E2" s="129"/>
    </row>
    <row r="3" spans="2:12" x14ac:dyDescent="0.25">
      <c r="B3" s="471" t="s">
        <v>55</v>
      </c>
      <c r="C3" s="472"/>
      <c r="D3" s="472"/>
      <c r="E3" s="472"/>
      <c r="F3" s="472"/>
      <c r="G3" s="472"/>
      <c r="H3" s="472"/>
      <c r="I3" s="472"/>
      <c r="J3" s="472"/>
      <c r="K3" s="472"/>
      <c r="L3" s="473"/>
    </row>
    <row r="4" spans="2:12" x14ac:dyDescent="0.25">
      <c r="B4" s="474" t="s">
        <v>303</v>
      </c>
      <c r="C4" s="376"/>
      <c r="D4" s="376"/>
      <c r="E4" s="376"/>
      <c r="F4" s="376"/>
      <c r="G4" s="376"/>
      <c r="H4" s="376"/>
      <c r="I4" s="376"/>
      <c r="J4" s="376"/>
      <c r="K4" s="376"/>
      <c r="L4" s="475"/>
    </row>
    <row r="5" spans="2:12" x14ac:dyDescent="0.25">
      <c r="B5" s="476" t="s">
        <v>113</v>
      </c>
      <c r="C5" s="376"/>
      <c r="D5" s="376"/>
      <c r="E5" s="376"/>
      <c r="F5" s="376"/>
      <c r="G5" s="376"/>
      <c r="H5" s="376"/>
      <c r="I5" s="376"/>
      <c r="J5" s="376"/>
      <c r="K5" s="376"/>
      <c r="L5" s="475"/>
    </row>
    <row r="6" spans="2:12" x14ac:dyDescent="0.25">
      <c r="B6" s="476" t="s">
        <v>57</v>
      </c>
      <c r="C6" s="376"/>
      <c r="D6" s="376"/>
      <c r="E6" s="376"/>
      <c r="F6" s="376"/>
      <c r="G6" s="376"/>
      <c r="H6" s="376"/>
      <c r="I6" s="376"/>
      <c r="J6" s="376"/>
      <c r="K6" s="376"/>
      <c r="L6" s="475"/>
    </row>
    <row r="7" spans="2:12" x14ac:dyDescent="0.25">
      <c r="B7" s="477" t="s">
        <v>58</v>
      </c>
      <c r="C7" s="478"/>
      <c r="D7" s="143" t="s">
        <v>35</v>
      </c>
      <c r="E7" s="143" t="s">
        <v>59</v>
      </c>
      <c r="F7" s="479" t="s">
        <v>60</v>
      </c>
      <c r="G7" s="479"/>
      <c r="H7" s="478"/>
      <c r="I7" s="478"/>
      <c r="J7" s="478"/>
      <c r="K7" s="478"/>
      <c r="L7" s="480"/>
    </row>
    <row r="8" spans="2:12" x14ac:dyDescent="0.25">
      <c r="B8" s="481" t="s">
        <v>61</v>
      </c>
      <c r="C8" s="478"/>
      <c r="D8" s="144" t="s">
        <v>127</v>
      </c>
      <c r="E8" s="145">
        <v>1</v>
      </c>
      <c r="F8" s="482" t="s">
        <v>190</v>
      </c>
      <c r="G8" s="482"/>
      <c r="H8" s="478"/>
      <c r="I8" s="478"/>
      <c r="J8" s="478"/>
      <c r="K8" s="478"/>
      <c r="L8" s="480"/>
    </row>
    <row r="9" spans="2:12" ht="22.5" customHeight="1" x14ac:dyDescent="0.25">
      <c r="B9" s="483" t="s">
        <v>191</v>
      </c>
      <c r="C9" s="478"/>
      <c r="D9" s="146" t="s">
        <v>154</v>
      </c>
      <c r="E9" s="147">
        <v>400</v>
      </c>
      <c r="F9" s="482"/>
      <c r="G9" s="482"/>
      <c r="H9" s="478"/>
      <c r="I9" s="478"/>
      <c r="J9" s="478"/>
      <c r="K9" s="478"/>
      <c r="L9" s="480"/>
    </row>
    <row r="10" spans="2:12" x14ac:dyDescent="0.25">
      <c r="B10" s="481" t="s">
        <v>192</v>
      </c>
      <c r="C10" s="478"/>
      <c r="D10" s="144" t="s">
        <v>116</v>
      </c>
      <c r="E10" s="148">
        <v>0.2</v>
      </c>
      <c r="F10" s="482"/>
      <c r="G10" s="482"/>
      <c r="H10" s="478"/>
      <c r="I10" s="478"/>
      <c r="J10" s="478"/>
      <c r="K10" s="478"/>
      <c r="L10" s="480"/>
    </row>
    <row r="11" spans="2:12" x14ac:dyDescent="0.25">
      <c r="B11" s="481" t="s">
        <v>193</v>
      </c>
      <c r="C11" s="478"/>
      <c r="D11" s="144" t="s">
        <v>194</v>
      </c>
      <c r="E11" s="145">
        <v>80</v>
      </c>
      <c r="F11" s="482" t="s">
        <v>195</v>
      </c>
      <c r="G11" s="482"/>
      <c r="H11" s="478"/>
      <c r="I11" s="478"/>
      <c r="J11" s="478"/>
      <c r="K11" s="478"/>
      <c r="L11" s="480"/>
    </row>
    <row r="12" spans="2:12" x14ac:dyDescent="0.25">
      <c r="B12" s="481" t="s">
        <v>196</v>
      </c>
      <c r="C12" s="478"/>
      <c r="D12" s="144" t="s">
        <v>13</v>
      </c>
      <c r="E12" s="149">
        <v>32</v>
      </c>
      <c r="F12" s="482"/>
      <c r="G12" s="482"/>
      <c r="H12" s="478"/>
      <c r="I12" s="478"/>
      <c r="J12" s="478"/>
      <c r="K12" s="478"/>
      <c r="L12" s="480"/>
    </row>
    <row r="13" spans="2:12" x14ac:dyDescent="0.25">
      <c r="B13" s="481" t="s">
        <v>134</v>
      </c>
      <c r="C13" s="478"/>
      <c r="D13" s="144" t="s">
        <v>13</v>
      </c>
      <c r="E13" s="145">
        <v>1</v>
      </c>
      <c r="F13" s="482" t="s">
        <v>122</v>
      </c>
      <c r="G13" s="482"/>
      <c r="H13" s="478"/>
      <c r="I13" s="478"/>
      <c r="J13" s="478"/>
      <c r="K13" s="478"/>
      <c r="L13" s="480"/>
    </row>
    <row r="14" spans="2:12" x14ac:dyDescent="0.25">
      <c r="B14" s="481" t="s">
        <v>197</v>
      </c>
      <c r="C14" s="478"/>
      <c r="D14" s="144" t="s">
        <v>194</v>
      </c>
      <c r="E14" s="145">
        <v>3</v>
      </c>
      <c r="F14" s="482" t="s">
        <v>198</v>
      </c>
      <c r="G14" s="482"/>
      <c r="H14" s="478"/>
      <c r="I14" s="478"/>
      <c r="J14" s="478"/>
      <c r="K14" s="478"/>
      <c r="L14" s="480"/>
    </row>
    <row r="15" spans="2:12" x14ac:dyDescent="0.25">
      <c r="B15" s="481" t="s">
        <v>199</v>
      </c>
      <c r="C15" s="478"/>
      <c r="D15" s="144" t="s">
        <v>13</v>
      </c>
      <c r="E15" s="145">
        <v>0.24</v>
      </c>
      <c r="F15" s="482"/>
      <c r="G15" s="482"/>
      <c r="H15" s="478"/>
      <c r="I15" s="478"/>
      <c r="J15" s="478"/>
      <c r="K15" s="478"/>
      <c r="L15" s="480"/>
    </row>
    <row r="16" spans="2:12" x14ac:dyDescent="0.25">
      <c r="B16" s="481" t="s">
        <v>200</v>
      </c>
      <c r="C16" s="478"/>
      <c r="D16" s="144" t="s">
        <v>127</v>
      </c>
      <c r="E16" s="150"/>
      <c r="F16" s="482" t="s">
        <v>201</v>
      </c>
      <c r="G16" s="482"/>
      <c r="H16" s="478"/>
      <c r="I16" s="478"/>
      <c r="J16" s="478"/>
      <c r="K16" s="478"/>
      <c r="L16" s="480"/>
    </row>
    <row r="17" spans="2:12" x14ac:dyDescent="0.25">
      <c r="B17" s="481" t="s">
        <v>202</v>
      </c>
      <c r="C17" s="478"/>
      <c r="D17" s="144" t="s">
        <v>127</v>
      </c>
      <c r="E17" s="151">
        <v>49.3</v>
      </c>
      <c r="F17" s="482" t="s">
        <v>203</v>
      </c>
      <c r="G17" s="482"/>
      <c r="H17" s="478"/>
      <c r="I17" s="478"/>
      <c r="J17" s="478"/>
      <c r="K17" s="478"/>
      <c r="L17" s="480"/>
    </row>
    <row r="18" spans="2:12" x14ac:dyDescent="0.25">
      <c r="B18" s="481" t="s">
        <v>204</v>
      </c>
      <c r="C18" s="478"/>
      <c r="D18" s="144" t="s">
        <v>127</v>
      </c>
      <c r="E18" s="152"/>
      <c r="F18" s="482" t="s">
        <v>205</v>
      </c>
      <c r="G18" s="482"/>
      <c r="H18" s="478"/>
      <c r="I18" s="478"/>
      <c r="J18" s="478"/>
      <c r="K18" s="478"/>
      <c r="L18" s="480"/>
    </row>
    <row r="19" spans="2:12" ht="6" customHeight="1" x14ac:dyDescent="0.25">
      <c r="B19" s="486"/>
      <c r="C19" s="478"/>
      <c r="D19" s="478"/>
      <c r="E19" s="478"/>
      <c r="F19" s="478"/>
      <c r="G19" s="478"/>
      <c r="H19" s="478"/>
      <c r="I19" s="478"/>
      <c r="J19" s="487"/>
      <c r="K19" s="478"/>
      <c r="L19" s="480"/>
    </row>
    <row r="20" spans="2:12" ht="38.25" x14ac:dyDescent="0.25">
      <c r="B20" s="154" t="s">
        <v>81</v>
      </c>
      <c r="C20" s="153" t="s">
        <v>58</v>
      </c>
      <c r="D20" s="153" t="s">
        <v>35</v>
      </c>
      <c r="E20" s="153" t="s">
        <v>59</v>
      </c>
      <c r="F20" s="153" t="s">
        <v>298</v>
      </c>
      <c r="G20" s="153" t="s">
        <v>299</v>
      </c>
      <c r="H20" s="153" t="s">
        <v>82</v>
      </c>
      <c r="I20" s="153" t="s">
        <v>83</v>
      </c>
      <c r="J20" s="153" t="s">
        <v>84</v>
      </c>
      <c r="K20" s="153" t="s">
        <v>85</v>
      </c>
      <c r="L20" s="155" t="s">
        <v>86</v>
      </c>
    </row>
    <row r="21" spans="2:12" ht="15.75" customHeight="1" x14ac:dyDescent="0.25">
      <c r="B21" s="208">
        <v>1</v>
      </c>
      <c r="C21" s="209" t="s">
        <v>206</v>
      </c>
      <c r="D21" s="209"/>
      <c r="E21" s="210"/>
      <c r="F21" s="211"/>
      <c r="G21" s="211"/>
      <c r="H21" s="212"/>
      <c r="I21" s="210"/>
      <c r="J21" s="213"/>
      <c r="K21" s="211"/>
      <c r="L21" s="214"/>
    </row>
    <row r="22" spans="2:12" ht="15.75" customHeight="1" x14ac:dyDescent="0.25">
      <c r="B22" s="215" t="s">
        <v>88</v>
      </c>
      <c r="C22" s="216" t="s">
        <v>87</v>
      </c>
      <c r="D22" s="216"/>
      <c r="E22" s="210"/>
      <c r="F22" s="211"/>
      <c r="G22" s="211"/>
      <c r="H22" s="212"/>
      <c r="I22" s="210"/>
      <c r="J22" s="213"/>
      <c r="K22" s="211"/>
      <c r="L22" s="214"/>
    </row>
    <row r="23" spans="2:12" ht="29.25" customHeight="1" x14ac:dyDescent="0.25">
      <c r="B23" s="217" t="s">
        <v>207</v>
      </c>
      <c r="C23" s="218" t="s">
        <v>208</v>
      </c>
      <c r="D23" s="219" t="s">
        <v>22</v>
      </c>
      <c r="E23" s="219">
        <v>400</v>
      </c>
      <c r="F23" s="558">
        <v>873</v>
      </c>
      <c r="G23" s="558">
        <f>F23*1.06</f>
        <v>925.38</v>
      </c>
      <c r="H23" s="558">
        <f>+G23*E23</f>
        <v>370152</v>
      </c>
      <c r="I23" s="219">
        <f t="shared" ref="I23:I26" si="0">E$16</f>
        <v>0</v>
      </c>
      <c r="J23" s="219">
        <f t="shared" ref="J23:J26" si="1">+I23*H23</f>
        <v>0</v>
      </c>
      <c r="K23" s="219">
        <f t="shared" ref="K23:K26" si="2">J23-L23</f>
        <v>0</v>
      </c>
      <c r="L23" s="220"/>
    </row>
    <row r="24" spans="2:12" ht="15.75" customHeight="1" x14ac:dyDescent="0.25">
      <c r="B24" s="217" t="s">
        <v>209</v>
      </c>
      <c r="C24" s="221" t="s">
        <v>25</v>
      </c>
      <c r="D24" s="219" t="s">
        <v>22</v>
      </c>
      <c r="E24" s="219">
        <v>400</v>
      </c>
      <c r="F24" s="559">
        <v>407</v>
      </c>
      <c r="G24" s="558">
        <f t="shared" ref="G24:G72" si="3">F24*1.06</f>
        <v>431.42</v>
      </c>
      <c r="H24" s="558">
        <f t="shared" ref="H24:H26" si="4">+G24*E24</f>
        <v>172568</v>
      </c>
      <c r="I24" s="219">
        <f t="shared" si="0"/>
        <v>0</v>
      </c>
      <c r="J24" s="219">
        <f t="shared" si="1"/>
        <v>0</v>
      </c>
      <c r="K24" s="211">
        <f t="shared" si="2"/>
        <v>0</v>
      </c>
      <c r="L24" s="220"/>
    </row>
    <row r="25" spans="2:12" ht="15.75" customHeight="1" x14ac:dyDescent="0.25">
      <c r="B25" s="217" t="s">
        <v>210</v>
      </c>
      <c r="C25" s="221" t="s">
        <v>30</v>
      </c>
      <c r="D25" s="219" t="s">
        <v>22</v>
      </c>
      <c r="E25" s="219">
        <v>400</v>
      </c>
      <c r="F25" s="559">
        <v>244</v>
      </c>
      <c r="G25" s="558">
        <f t="shared" si="3"/>
        <v>258.64</v>
      </c>
      <c r="H25" s="558">
        <f t="shared" si="4"/>
        <v>103456</v>
      </c>
      <c r="I25" s="219">
        <f t="shared" ref="I25" si="5">E$16</f>
        <v>0</v>
      </c>
      <c r="J25" s="219">
        <f t="shared" ref="J25" si="6">+I25*H25</f>
        <v>0</v>
      </c>
      <c r="K25" s="211">
        <f t="shared" ref="K25" si="7">J25-L25</f>
        <v>0</v>
      </c>
      <c r="L25" s="220"/>
    </row>
    <row r="26" spans="2:12" ht="15.75" customHeight="1" x14ac:dyDescent="0.25">
      <c r="B26" s="217" t="s">
        <v>252</v>
      </c>
      <c r="C26" s="221" t="s">
        <v>211</v>
      </c>
      <c r="D26" s="219" t="s">
        <v>13</v>
      </c>
      <c r="E26" s="211">
        <v>33</v>
      </c>
      <c r="F26" s="559">
        <v>407</v>
      </c>
      <c r="G26" s="558">
        <f t="shared" si="3"/>
        <v>431.42</v>
      </c>
      <c r="H26" s="558">
        <f t="shared" si="4"/>
        <v>14236.86</v>
      </c>
      <c r="I26" s="219">
        <f t="shared" si="0"/>
        <v>0</v>
      </c>
      <c r="J26" s="210">
        <f t="shared" si="1"/>
        <v>0</v>
      </c>
      <c r="K26" s="211">
        <f t="shared" si="2"/>
        <v>0</v>
      </c>
      <c r="L26" s="220">
        <f>J26</f>
        <v>0</v>
      </c>
    </row>
    <row r="27" spans="2:12" ht="15.75" customHeight="1" x14ac:dyDescent="0.25">
      <c r="B27" s="488" t="s">
        <v>212</v>
      </c>
      <c r="C27" s="485"/>
      <c r="D27" s="485"/>
      <c r="E27" s="485"/>
      <c r="F27" s="559"/>
      <c r="G27" s="558"/>
      <c r="H27" s="560">
        <f>SUM(H23:H26)</f>
        <v>660412.86</v>
      </c>
      <c r="I27" s="212"/>
      <c r="J27" s="212">
        <f t="shared" ref="J27:L27" si="8">SUM(J23:J26)</f>
        <v>0</v>
      </c>
      <c r="K27" s="212">
        <f t="shared" si="8"/>
        <v>0</v>
      </c>
      <c r="L27" s="222">
        <f t="shared" si="8"/>
        <v>0</v>
      </c>
    </row>
    <row r="28" spans="2:12" ht="15.75" customHeight="1" x14ac:dyDescent="0.25">
      <c r="B28" s="215" t="s">
        <v>89</v>
      </c>
      <c r="C28" s="216" t="s">
        <v>98</v>
      </c>
      <c r="D28" s="216"/>
      <c r="E28" s="213"/>
      <c r="F28" s="560"/>
      <c r="G28" s="558"/>
      <c r="H28" s="560"/>
      <c r="I28" s="213"/>
      <c r="J28" s="213"/>
      <c r="K28" s="212"/>
      <c r="L28" s="222"/>
    </row>
    <row r="29" spans="2:12" ht="15.75" customHeight="1" x14ac:dyDescent="0.25">
      <c r="B29" s="223" t="s">
        <v>213</v>
      </c>
      <c r="C29" s="221" t="s">
        <v>43</v>
      </c>
      <c r="D29" s="210" t="s">
        <v>214</v>
      </c>
      <c r="E29" s="211">
        <v>32</v>
      </c>
      <c r="F29" s="559">
        <v>7950</v>
      </c>
      <c r="G29" s="558">
        <f t="shared" si="3"/>
        <v>8427</v>
      </c>
      <c r="H29" s="558">
        <f>+G29*E29</f>
        <v>269664</v>
      </c>
      <c r="I29" s="219">
        <f t="shared" ref="I29:I30" si="9">E$16</f>
        <v>0</v>
      </c>
      <c r="J29" s="210">
        <f t="shared" ref="J29:J30" si="10">+I29*H29</f>
        <v>0</v>
      </c>
      <c r="K29" s="211">
        <f t="shared" ref="K29:K30" si="11">J29-L29</f>
        <v>0</v>
      </c>
      <c r="L29" s="220"/>
    </row>
    <row r="30" spans="2:12" ht="15.75" customHeight="1" x14ac:dyDescent="0.25">
      <c r="B30" s="223" t="s">
        <v>215</v>
      </c>
      <c r="C30" s="221" t="s">
        <v>50</v>
      </c>
      <c r="D30" s="210" t="s">
        <v>13</v>
      </c>
      <c r="E30" s="211">
        <v>1</v>
      </c>
      <c r="F30" s="559">
        <v>38000</v>
      </c>
      <c r="G30" s="558">
        <f t="shared" si="3"/>
        <v>40280</v>
      </c>
      <c r="H30" s="558">
        <f>+G30*E30</f>
        <v>40280</v>
      </c>
      <c r="I30" s="219">
        <f t="shared" si="9"/>
        <v>0</v>
      </c>
      <c r="J30" s="210">
        <f t="shared" si="10"/>
        <v>0</v>
      </c>
      <c r="K30" s="211">
        <f t="shared" si="11"/>
        <v>0</v>
      </c>
      <c r="L30" s="220"/>
    </row>
    <row r="31" spans="2:12" ht="15.75" customHeight="1" x14ac:dyDescent="0.25">
      <c r="B31" s="488" t="s">
        <v>216</v>
      </c>
      <c r="C31" s="485"/>
      <c r="D31" s="485"/>
      <c r="E31" s="485"/>
      <c r="F31" s="559"/>
      <c r="G31" s="558"/>
      <c r="H31" s="560">
        <f>SUM(H29:H30)</f>
        <v>309944</v>
      </c>
      <c r="I31" s="210"/>
      <c r="J31" s="212">
        <f t="shared" ref="J31:L31" si="12">SUM(J29:J30)</f>
        <v>0</v>
      </c>
      <c r="K31" s="212">
        <f t="shared" si="12"/>
        <v>0</v>
      </c>
      <c r="L31" s="222">
        <f t="shared" si="12"/>
        <v>0</v>
      </c>
    </row>
    <row r="32" spans="2:12" ht="15.75" customHeight="1" x14ac:dyDescent="0.25">
      <c r="B32" s="215" t="s">
        <v>90</v>
      </c>
      <c r="C32" s="216" t="s">
        <v>107</v>
      </c>
      <c r="D32" s="216"/>
      <c r="E32" s="210"/>
      <c r="F32" s="559"/>
      <c r="G32" s="558">
        <f t="shared" si="3"/>
        <v>0</v>
      </c>
      <c r="H32" s="560"/>
      <c r="I32" s="210"/>
      <c r="J32" s="213"/>
      <c r="K32" s="211"/>
      <c r="L32" s="214"/>
    </row>
    <row r="33" spans="2:14" ht="15.75" customHeight="1" x14ac:dyDescent="0.25">
      <c r="B33" s="223" t="s">
        <v>217</v>
      </c>
      <c r="C33" s="221" t="s">
        <v>0</v>
      </c>
      <c r="D33" s="224">
        <v>0.05</v>
      </c>
      <c r="E33" s="211">
        <v>1</v>
      </c>
      <c r="F33" s="559">
        <v>31152</v>
      </c>
      <c r="G33" s="558">
        <f t="shared" si="3"/>
        <v>33021.120000000003</v>
      </c>
      <c r="H33" s="558">
        <f>+G33*E33</f>
        <v>33021.120000000003</v>
      </c>
      <c r="I33" s="219">
        <f t="shared" ref="I33:I34" si="13">E$16</f>
        <v>0</v>
      </c>
      <c r="J33" s="210">
        <f t="shared" ref="J33:J34" si="14">+I33*H33</f>
        <v>0</v>
      </c>
      <c r="K33" s="211">
        <f t="shared" ref="K33:K34" si="15">J33-L33</f>
        <v>0</v>
      </c>
      <c r="L33" s="220"/>
    </row>
    <row r="34" spans="2:14" ht="15.75" customHeight="1" x14ac:dyDescent="0.25">
      <c r="B34" s="223" t="s">
        <v>218</v>
      </c>
      <c r="C34" s="221" t="s">
        <v>219</v>
      </c>
      <c r="D34" s="224">
        <v>0.2</v>
      </c>
      <c r="E34" s="211">
        <v>1</v>
      </c>
      <c r="F34" s="559">
        <v>58480</v>
      </c>
      <c r="G34" s="558">
        <f t="shared" si="3"/>
        <v>61988.800000000003</v>
      </c>
      <c r="H34" s="558">
        <f>+G34*E34</f>
        <v>61988.800000000003</v>
      </c>
      <c r="I34" s="219">
        <f t="shared" si="13"/>
        <v>0</v>
      </c>
      <c r="J34" s="210">
        <f t="shared" si="14"/>
        <v>0</v>
      </c>
      <c r="K34" s="211">
        <f t="shared" si="15"/>
        <v>0</v>
      </c>
      <c r="L34" s="220">
        <f>J34</f>
        <v>0</v>
      </c>
    </row>
    <row r="35" spans="2:14" ht="15.75" customHeight="1" x14ac:dyDescent="0.25">
      <c r="B35" s="488" t="s">
        <v>220</v>
      </c>
      <c r="C35" s="485"/>
      <c r="D35" s="485"/>
      <c r="E35" s="485"/>
      <c r="F35" s="559"/>
      <c r="G35" s="558"/>
      <c r="H35" s="560">
        <f>SUM(H33:H34)</f>
        <v>95009.920000000013</v>
      </c>
      <c r="I35" s="213"/>
      <c r="J35" s="212">
        <f t="shared" ref="J35:L35" si="16">SUM(J33:J34)</f>
        <v>0</v>
      </c>
      <c r="K35" s="212">
        <f t="shared" si="16"/>
        <v>0</v>
      </c>
      <c r="L35" s="222">
        <f t="shared" si="16"/>
        <v>0</v>
      </c>
    </row>
    <row r="36" spans="2:14" ht="15.75" customHeight="1" x14ac:dyDescent="0.25">
      <c r="B36" s="488" t="s">
        <v>221</v>
      </c>
      <c r="C36" s="485"/>
      <c r="D36" s="485"/>
      <c r="E36" s="485"/>
      <c r="F36" s="559"/>
      <c r="G36" s="558"/>
      <c r="H36" s="560">
        <f>H35+H31+H27</f>
        <v>1065366.78</v>
      </c>
      <c r="I36" s="225"/>
      <c r="J36" s="212">
        <f t="shared" ref="J36:L36" si="17">J35+J31+J27</f>
        <v>0</v>
      </c>
      <c r="K36" s="212">
        <f t="shared" si="17"/>
        <v>0</v>
      </c>
      <c r="L36" s="222">
        <f t="shared" si="17"/>
        <v>0</v>
      </c>
    </row>
    <row r="37" spans="2:14" ht="15.75" customHeight="1" x14ac:dyDescent="0.25">
      <c r="B37" s="226">
        <v>2</v>
      </c>
      <c r="C37" s="227" t="s">
        <v>222</v>
      </c>
      <c r="D37" s="227"/>
      <c r="E37" s="228"/>
      <c r="F37" s="561"/>
      <c r="G37" s="558"/>
      <c r="H37" s="561"/>
      <c r="I37" s="230"/>
      <c r="J37" s="229"/>
      <c r="K37" s="231"/>
      <c r="L37" s="232"/>
    </row>
    <row r="38" spans="2:14" ht="15.75" customHeight="1" x14ac:dyDescent="0.25">
      <c r="B38" s="233" t="s">
        <v>99</v>
      </c>
      <c r="C38" s="227" t="s">
        <v>87</v>
      </c>
      <c r="D38" s="227"/>
      <c r="E38" s="234"/>
      <c r="F38" s="562"/>
      <c r="G38" s="558"/>
      <c r="H38" s="561"/>
      <c r="I38" s="237"/>
      <c r="J38" s="235"/>
      <c r="K38" s="235"/>
      <c r="L38" s="238"/>
    </row>
    <row r="39" spans="2:14" ht="15.75" customHeight="1" x14ac:dyDescent="0.25">
      <c r="B39" s="233" t="s">
        <v>223</v>
      </c>
      <c r="C39" s="239" t="s">
        <v>28</v>
      </c>
      <c r="D39" s="234" t="s">
        <v>7</v>
      </c>
      <c r="E39" s="235">
        <v>80</v>
      </c>
      <c r="F39" s="562">
        <v>1019</v>
      </c>
      <c r="G39" s="558">
        <f t="shared" si="3"/>
        <v>1080.1400000000001</v>
      </c>
      <c r="H39" s="562">
        <f>E39*G39</f>
        <v>86411.200000000012</v>
      </c>
      <c r="I39" s="237">
        <f t="shared" ref="I39:I44" si="18">E$17</f>
        <v>49.3</v>
      </c>
      <c r="J39" s="235">
        <f t="shared" ref="J39:J44" si="19">+I39*H39</f>
        <v>4260072.16</v>
      </c>
      <c r="K39" s="235">
        <f t="shared" ref="K39:K44" si="20">J39-L39</f>
        <v>4260072.16</v>
      </c>
      <c r="L39" s="238"/>
    </row>
    <row r="40" spans="2:14" ht="15.75" customHeight="1" x14ac:dyDescent="0.25">
      <c r="B40" s="233" t="s">
        <v>224</v>
      </c>
      <c r="C40" s="239" t="s">
        <v>24</v>
      </c>
      <c r="D40" s="234" t="s">
        <v>22</v>
      </c>
      <c r="E40" s="235">
        <v>80</v>
      </c>
      <c r="F40" s="562">
        <v>815</v>
      </c>
      <c r="G40" s="558">
        <f t="shared" si="3"/>
        <v>863.90000000000009</v>
      </c>
      <c r="H40" s="562">
        <f t="shared" ref="H40:H44" si="21">E40*G40</f>
        <v>69112</v>
      </c>
      <c r="I40" s="237">
        <f t="shared" si="18"/>
        <v>49.3</v>
      </c>
      <c r="J40" s="235">
        <f t="shared" si="19"/>
        <v>3407221.5999999996</v>
      </c>
      <c r="K40" s="235">
        <f t="shared" si="20"/>
        <v>3407221.5999999996</v>
      </c>
      <c r="L40" s="238"/>
    </row>
    <row r="41" spans="2:14" ht="15.75" customHeight="1" x14ac:dyDescent="0.25">
      <c r="B41" s="233" t="s">
        <v>225</v>
      </c>
      <c r="C41" s="239" t="s">
        <v>29</v>
      </c>
      <c r="D41" s="234" t="s">
        <v>22</v>
      </c>
      <c r="E41" s="235">
        <v>400</v>
      </c>
      <c r="F41" s="562">
        <v>873</v>
      </c>
      <c r="G41" s="558">
        <f t="shared" si="3"/>
        <v>925.38</v>
      </c>
      <c r="H41" s="562">
        <f t="shared" si="21"/>
        <v>370152</v>
      </c>
      <c r="I41" s="237">
        <f t="shared" si="18"/>
        <v>49.3</v>
      </c>
      <c r="J41" s="235">
        <f t="shared" si="19"/>
        <v>18248493.599999998</v>
      </c>
      <c r="K41" s="235">
        <f t="shared" si="20"/>
        <v>5495529.5999999978</v>
      </c>
      <c r="L41" s="238">
        <v>12752964</v>
      </c>
      <c r="N41">
        <v>12752964</v>
      </c>
    </row>
    <row r="42" spans="2:14" ht="15.75" customHeight="1" x14ac:dyDescent="0.25">
      <c r="B42" s="233" t="s">
        <v>226</v>
      </c>
      <c r="C42" s="239" t="s">
        <v>25</v>
      </c>
      <c r="D42" s="234" t="s">
        <v>22</v>
      </c>
      <c r="E42" s="235">
        <v>400</v>
      </c>
      <c r="F42" s="562">
        <v>407</v>
      </c>
      <c r="G42" s="558">
        <f t="shared" si="3"/>
        <v>431.42</v>
      </c>
      <c r="H42" s="562">
        <f t="shared" si="21"/>
        <v>172568</v>
      </c>
      <c r="I42" s="237">
        <f t="shared" si="18"/>
        <v>49.3</v>
      </c>
      <c r="J42" s="235">
        <f>+I42*H42</f>
        <v>8507602.4000000004</v>
      </c>
      <c r="K42" s="235">
        <f t="shared" si="20"/>
        <v>8507602.4000000004</v>
      </c>
      <c r="L42" s="238"/>
    </row>
    <row r="43" spans="2:14" ht="15.75" customHeight="1" x14ac:dyDescent="0.25">
      <c r="B43" s="233" t="s">
        <v>227</v>
      </c>
      <c r="C43" s="239" t="s">
        <v>30</v>
      </c>
      <c r="D43" s="234" t="s">
        <v>22</v>
      </c>
      <c r="E43" s="235">
        <v>400</v>
      </c>
      <c r="F43" s="562">
        <v>244</v>
      </c>
      <c r="G43" s="558">
        <f t="shared" si="3"/>
        <v>258.64</v>
      </c>
      <c r="H43" s="562">
        <f t="shared" si="21"/>
        <v>103456</v>
      </c>
      <c r="I43" s="237">
        <f t="shared" si="18"/>
        <v>49.3</v>
      </c>
      <c r="J43" s="235">
        <f t="shared" si="19"/>
        <v>5100380.8</v>
      </c>
      <c r="K43" s="235">
        <f t="shared" si="20"/>
        <v>5100380.8</v>
      </c>
      <c r="L43" s="238"/>
    </row>
    <row r="44" spans="2:14" ht="15.75" customHeight="1" x14ac:dyDescent="0.25">
      <c r="B44" s="233" t="s">
        <v>228</v>
      </c>
      <c r="C44" s="239" t="s">
        <v>31</v>
      </c>
      <c r="D44" s="234" t="s">
        <v>13</v>
      </c>
      <c r="E44" s="235">
        <v>193</v>
      </c>
      <c r="F44" s="562">
        <v>407</v>
      </c>
      <c r="G44" s="558">
        <f t="shared" si="3"/>
        <v>431.42</v>
      </c>
      <c r="H44" s="562">
        <f t="shared" si="21"/>
        <v>83264.06</v>
      </c>
      <c r="I44" s="237">
        <f t="shared" si="18"/>
        <v>49.3</v>
      </c>
      <c r="J44" s="235">
        <f t="shared" si="19"/>
        <v>4104918.1579999998</v>
      </c>
      <c r="K44" s="235">
        <f t="shared" si="20"/>
        <v>0</v>
      </c>
      <c r="L44" s="238">
        <f>J44</f>
        <v>4104918.1579999998</v>
      </c>
    </row>
    <row r="45" spans="2:14" ht="15.75" customHeight="1" x14ac:dyDescent="0.25">
      <c r="B45" s="484" t="s">
        <v>229</v>
      </c>
      <c r="C45" s="485"/>
      <c r="D45" s="485"/>
      <c r="E45" s="485"/>
      <c r="F45" s="562"/>
      <c r="G45" s="558"/>
      <c r="H45" s="561">
        <f>SUM(H39:H44)</f>
        <v>884963.26</v>
      </c>
      <c r="I45" s="236"/>
      <c r="J45" s="236">
        <f t="shared" ref="J45:L45" si="22">SUM(J39:J44)</f>
        <v>43628688.717999995</v>
      </c>
      <c r="K45" s="236">
        <f t="shared" si="22"/>
        <v>26770806.559999999</v>
      </c>
      <c r="L45" s="240">
        <f t="shared" si="22"/>
        <v>16857882.158</v>
      </c>
    </row>
    <row r="46" spans="2:14" ht="15.75" customHeight="1" x14ac:dyDescent="0.25">
      <c r="B46" s="241" t="s">
        <v>100</v>
      </c>
      <c r="C46" s="227" t="s">
        <v>98</v>
      </c>
      <c r="D46" s="227"/>
      <c r="E46" s="234"/>
      <c r="F46" s="562"/>
      <c r="G46" s="558"/>
      <c r="H46" s="561"/>
      <c r="I46" s="237"/>
      <c r="J46" s="235"/>
      <c r="K46" s="235"/>
      <c r="L46" s="238"/>
    </row>
    <row r="47" spans="2:14" ht="15.75" customHeight="1" x14ac:dyDescent="0.25">
      <c r="B47" s="233" t="s">
        <v>230</v>
      </c>
      <c r="C47" s="239" t="s">
        <v>51</v>
      </c>
      <c r="D47" s="234" t="s">
        <v>35</v>
      </c>
      <c r="E47" s="235">
        <v>80</v>
      </c>
      <c r="F47" s="562">
        <v>0</v>
      </c>
      <c r="G47" s="558">
        <f t="shared" si="3"/>
        <v>0</v>
      </c>
      <c r="H47" s="562">
        <f>E47*G47</f>
        <v>0</v>
      </c>
      <c r="I47" s="237">
        <f>+J$19</f>
        <v>0</v>
      </c>
      <c r="J47" s="235">
        <f t="shared" ref="J47:J50" si="23">+I47*H47</f>
        <v>0</v>
      </c>
      <c r="K47" s="235">
        <f t="shared" ref="K47:K50" si="24">J47-L47</f>
        <v>0</v>
      </c>
      <c r="L47" s="238"/>
    </row>
    <row r="48" spans="2:14" ht="15.75" customHeight="1" x14ac:dyDescent="0.25">
      <c r="B48" s="233" t="s">
        <v>231</v>
      </c>
      <c r="C48" s="239" t="s">
        <v>45</v>
      </c>
      <c r="D48" s="234" t="s">
        <v>13</v>
      </c>
      <c r="E48" s="242">
        <v>0.24</v>
      </c>
      <c r="F48" s="562">
        <v>68000</v>
      </c>
      <c r="G48" s="558">
        <f t="shared" si="3"/>
        <v>72080</v>
      </c>
      <c r="H48" s="562">
        <f t="shared" ref="H48:H50" si="25">E48*G48</f>
        <v>17299.2</v>
      </c>
      <c r="I48" s="237">
        <f t="shared" ref="I48:I50" si="26">E$17</f>
        <v>49.3</v>
      </c>
      <c r="J48" s="235">
        <f t="shared" si="23"/>
        <v>852850.55999999994</v>
      </c>
      <c r="K48" s="235">
        <f t="shared" si="24"/>
        <v>852850.55999999994</v>
      </c>
      <c r="L48" s="238"/>
    </row>
    <row r="49" spans="2:12" ht="15.75" customHeight="1" x14ac:dyDescent="0.25">
      <c r="B49" s="233" t="s">
        <v>232</v>
      </c>
      <c r="C49" s="239" t="s">
        <v>43</v>
      </c>
      <c r="D49" s="234" t="s">
        <v>13</v>
      </c>
      <c r="E49" s="235">
        <v>32</v>
      </c>
      <c r="F49" s="562">
        <v>7950</v>
      </c>
      <c r="G49" s="558">
        <f t="shared" si="3"/>
        <v>8427</v>
      </c>
      <c r="H49" s="562">
        <f t="shared" si="25"/>
        <v>269664</v>
      </c>
      <c r="I49" s="237">
        <f t="shared" si="26"/>
        <v>49.3</v>
      </c>
      <c r="J49" s="235">
        <f t="shared" si="23"/>
        <v>13294435.199999999</v>
      </c>
      <c r="K49" s="235">
        <f t="shared" si="24"/>
        <v>13294435.199999999</v>
      </c>
      <c r="L49" s="238"/>
    </row>
    <row r="50" spans="2:12" ht="15.75" customHeight="1" x14ac:dyDescent="0.25">
      <c r="B50" s="233" t="s">
        <v>233</v>
      </c>
      <c r="C50" s="239" t="s">
        <v>50</v>
      </c>
      <c r="D50" s="234" t="s">
        <v>13</v>
      </c>
      <c r="E50" s="235">
        <v>1</v>
      </c>
      <c r="F50" s="562">
        <v>38000</v>
      </c>
      <c r="G50" s="558">
        <f t="shared" si="3"/>
        <v>40280</v>
      </c>
      <c r="H50" s="562">
        <f t="shared" si="25"/>
        <v>40280</v>
      </c>
      <c r="I50" s="237">
        <f t="shared" si="26"/>
        <v>49.3</v>
      </c>
      <c r="J50" s="235">
        <f t="shared" si="23"/>
        <v>1985804</v>
      </c>
      <c r="K50" s="235">
        <f t="shared" si="24"/>
        <v>1985804</v>
      </c>
      <c r="L50" s="238"/>
    </row>
    <row r="51" spans="2:12" ht="15.75" customHeight="1" x14ac:dyDescent="0.25">
      <c r="B51" s="484" t="s">
        <v>234</v>
      </c>
      <c r="C51" s="485"/>
      <c r="D51" s="485"/>
      <c r="E51" s="485"/>
      <c r="F51" s="562"/>
      <c r="G51" s="558"/>
      <c r="H51" s="561">
        <f>SUM(H47:H50)</f>
        <v>327243.2</v>
      </c>
      <c r="I51" s="236"/>
      <c r="J51" s="236">
        <f t="shared" ref="J51:L51" si="27">SUM(J47:J50)</f>
        <v>16133089.76</v>
      </c>
      <c r="K51" s="236">
        <f t="shared" si="27"/>
        <v>16133089.76</v>
      </c>
      <c r="L51" s="240">
        <f t="shared" si="27"/>
        <v>0</v>
      </c>
    </row>
    <row r="52" spans="2:12" ht="15.75" customHeight="1" x14ac:dyDescent="0.25">
      <c r="B52" s="241" t="s">
        <v>101</v>
      </c>
      <c r="C52" s="227" t="s">
        <v>107</v>
      </c>
      <c r="D52" s="227"/>
      <c r="E52" s="234"/>
      <c r="F52" s="562"/>
      <c r="G52" s="558"/>
      <c r="H52" s="562"/>
      <c r="I52" s="237"/>
      <c r="J52" s="235"/>
      <c r="K52" s="235"/>
      <c r="L52" s="238"/>
    </row>
    <row r="53" spans="2:12" ht="15.75" customHeight="1" x14ac:dyDescent="0.25">
      <c r="B53" s="233" t="s">
        <v>235</v>
      </c>
      <c r="C53" s="239" t="s">
        <v>0</v>
      </c>
      <c r="D53" s="243">
        <v>0.05</v>
      </c>
      <c r="E53" s="235">
        <v>1</v>
      </c>
      <c r="F53" s="562">
        <v>41744</v>
      </c>
      <c r="G53" s="558">
        <f t="shared" si="3"/>
        <v>44248.639999999999</v>
      </c>
      <c r="H53" s="562">
        <f>E53*G53</f>
        <v>44248.639999999999</v>
      </c>
      <c r="I53" s="237">
        <f t="shared" ref="I53:I54" si="28">E$17</f>
        <v>49.3</v>
      </c>
      <c r="J53" s="235">
        <f t="shared" ref="J53:J54" si="29">+I53*H53</f>
        <v>2181457.952</v>
      </c>
      <c r="K53" s="235">
        <f t="shared" ref="K53:K54" si="30">J53-L53</f>
        <v>0</v>
      </c>
      <c r="L53" s="238">
        <f>J53</f>
        <v>2181457.952</v>
      </c>
    </row>
    <row r="54" spans="2:12" ht="15.75" customHeight="1" x14ac:dyDescent="0.25">
      <c r="B54" s="233" t="s">
        <v>236</v>
      </c>
      <c r="C54" s="239" t="s">
        <v>1</v>
      </c>
      <c r="D54" s="243">
        <v>0.2</v>
      </c>
      <c r="E54" s="235">
        <v>1</v>
      </c>
      <c r="F54" s="562">
        <v>61744</v>
      </c>
      <c r="G54" s="558">
        <f t="shared" si="3"/>
        <v>65448.640000000007</v>
      </c>
      <c r="H54" s="562">
        <f>E54*G54</f>
        <v>65448.640000000007</v>
      </c>
      <c r="I54" s="237">
        <f t="shared" si="28"/>
        <v>49.3</v>
      </c>
      <c r="J54" s="235">
        <f t="shared" si="29"/>
        <v>3226617.952</v>
      </c>
      <c r="K54" s="235">
        <f t="shared" si="30"/>
        <v>0</v>
      </c>
      <c r="L54" s="238">
        <f>J54</f>
        <v>3226617.952</v>
      </c>
    </row>
    <row r="55" spans="2:12" ht="15.75" customHeight="1" x14ac:dyDescent="0.25">
      <c r="B55" s="484" t="s">
        <v>237</v>
      </c>
      <c r="C55" s="485"/>
      <c r="D55" s="485"/>
      <c r="E55" s="485"/>
      <c r="F55" s="562"/>
      <c r="G55" s="558"/>
      <c r="H55" s="561">
        <f>SUM(H53:H54)</f>
        <v>109697.28</v>
      </c>
      <c r="I55" s="236"/>
      <c r="J55" s="236">
        <f>SUM(J52:J54)</f>
        <v>5408075.9040000001</v>
      </c>
      <c r="K55" s="236">
        <f t="shared" ref="K55:L55" si="31">SUM(K52:K54)</f>
        <v>0</v>
      </c>
      <c r="L55" s="240">
        <f t="shared" si="31"/>
        <v>5408075.9040000001</v>
      </c>
    </row>
    <row r="56" spans="2:12" ht="15.75" customHeight="1" x14ac:dyDescent="0.25">
      <c r="B56" s="484" t="s">
        <v>238</v>
      </c>
      <c r="C56" s="485"/>
      <c r="D56" s="485"/>
      <c r="E56" s="485"/>
      <c r="F56" s="562"/>
      <c r="G56" s="558"/>
      <c r="H56" s="561">
        <f>H55+H51+H45</f>
        <v>1321903.74</v>
      </c>
      <c r="I56" s="236"/>
      <c r="J56" s="236">
        <f>J55+J51+J45</f>
        <v>65169854.381999999</v>
      </c>
      <c r="K56" s="236">
        <f>K55+K51+K45</f>
        <v>42903896.32</v>
      </c>
      <c r="L56" s="240">
        <f>L55+L51+L45</f>
        <v>22265958.061999999</v>
      </c>
    </row>
    <row r="57" spans="2:12" ht="15.75" customHeight="1" x14ac:dyDescent="0.25">
      <c r="B57" s="244">
        <v>3</v>
      </c>
      <c r="C57" s="492" t="s">
        <v>239</v>
      </c>
      <c r="D57" s="485"/>
      <c r="E57" s="245"/>
      <c r="F57" s="563"/>
      <c r="G57" s="558"/>
      <c r="H57" s="564"/>
      <c r="I57" s="248"/>
      <c r="J57" s="247"/>
      <c r="K57" s="248"/>
      <c r="L57" s="249"/>
    </row>
    <row r="58" spans="2:12" ht="15.75" customHeight="1" x14ac:dyDescent="0.25">
      <c r="B58" s="250" t="s">
        <v>125</v>
      </c>
      <c r="C58" s="251" t="s">
        <v>87</v>
      </c>
      <c r="D58" s="251"/>
      <c r="E58" s="252"/>
      <c r="F58" s="563"/>
      <c r="G58" s="558"/>
      <c r="H58" s="564"/>
      <c r="I58" s="252"/>
      <c r="J58" s="253"/>
      <c r="K58" s="246"/>
      <c r="L58" s="254"/>
    </row>
    <row r="59" spans="2:12" ht="30" customHeight="1" x14ac:dyDescent="0.25">
      <c r="B59" s="255" t="s">
        <v>240</v>
      </c>
      <c r="C59" s="256" t="s">
        <v>208</v>
      </c>
      <c r="D59" s="248" t="s">
        <v>22</v>
      </c>
      <c r="E59" s="248">
        <v>400</v>
      </c>
      <c r="F59" s="565">
        <v>873</v>
      </c>
      <c r="G59" s="558">
        <f t="shared" si="3"/>
        <v>925.38</v>
      </c>
      <c r="H59" s="565">
        <f>E59*G59</f>
        <v>370152</v>
      </c>
      <c r="I59" s="248">
        <f t="shared" ref="I59:I63" si="32">E$18</f>
        <v>0</v>
      </c>
      <c r="J59" s="248">
        <f>+I59*H59</f>
        <v>0</v>
      </c>
      <c r="K59" s="248">
        <f t="shared" ref="K59" si="33">J59-L59</f>
        <v>0</v>
      </c>
      <c r="L59" s="254"/>
    </row>
    <row r="60" spans="2:12" ht="15.75" customHeight="1" x14ac:dyDescent="0.25">
      <c r="B60" s="255" t="s">
        <v>241</v>
      </c>
      <c r="C60" s="257" t="s">
        <v>25</v>
      </c>
      <c r="D60" s="248" t="s">
        <v>22</v>
      </c>
      <c r="E60" s="248">
        <v>400</v>
      </c>
      <c r="F60" s="563">
        <v>407</v>
      </c>
      <c r="G60" s="558">
        <f t="shared" si="3"/>
        <v>431.42</v>
      </c>
      <c r="H60" s="565">
        <f t="shared" ref="H60:H62" si="34">E60*G60</f>
        <v>172568</v>
      </c>
      <c r="I60" s="248">
        <f t="shared" si="32"/>
        <v>0</v>
      </c>
      <c r="J60" s="248">
        <f>+I60*H60</f>
        <v>0</v>
      </c>
      <c r="K60" s="246">
        <f>J60-L60</f>
        <v>0</v>
      </c>
      <c r="L60" s="254"/>
    </row>
    <row r="61" spans="2:12" ht="15.75" customHeight="1" x14ac:dyDescent="0.25">
      <c r="B61" s="255" t="s">
        <v>242</v>
      </c>
      <c r="C61" s="257" t="s">
        <v>30</v>
      </c>
      <c r="D61" s="248" t="s">
        <v>22</v>
      </c>
      <c r="E61" s="248">
        <v>400</v>
      </c>
      <c r="F61" s="563">
        <v>244</v>
      </c>
      <c r="G61" s="558">
        <f t="shared" si="3"/>
        <v>258.64</v>
      </c>
      <c r="H61" s="565">
        <f t="shared" si="34"/>
        <v>103456</v>
      </c>
      <c r="I61" s="248">
        <f>E18</f>
        <v>0</v>
      </c>
      <c r="J61" s="248">
        <f>I61*H61</f>
        <v>0</v>
      </c>
      <c r="K61" s="246">
        <f>J61-L61</f>
        <v>0</v>
      </c>
      <c r="L61" s="254"/>
    </row>
    <row r="62" spans="2:12" ht="15.75" customHeight="1" x14ac:dyDescent="0.25">
      <c r="B62" s="255" t="s">
        <v>253</v>
      </c>
      <c r="C62" s="257" t="s">
        <v>31</v>
      </c>
      <c r="D62" s="248" t="s">
        <v>13</v>
      </c>
      <c r="E62" s="246">
        <v>33</v>
      </c>
      <c r="F62" s="563">
        <v>407</v>
      </c>
      <c r="G62" s="558">
        <f t="shared" si="3"/>
        <v>431.42</v>
      </c>
      <c r="H62" s="565">
        <f t="shared" si="34"/>
        <v>14236.86</v>
      </c>
      <c r="I62" s="248">
        <f t="shared" si="32"/>
        <v>0</v>
      </c>
      <c r="J62" s="248">
        <f>+I62*H62</f>
        <v>0</v>
      </c>
      <c r="K62" s="246">
        <f>J62-L62</f>
        <v>0</v>
      </c>
      <c r="L62" s="254">
        <f>J62</f>
        <v>0</v>
      </c>
    </row>
    <row r="63" spans="2:12" ht="15.75" customHeight="1" x14ac:dyDescent="0.25">
      <c r="B63" s="489" t="s">
        <v>243</v>
      </c>
      <c r="C63" s="485"/>
      <c r="D63" s="485"/>
      <c r="E63" s="485"/>
      <c r="F63" s="563"/>
      <c r="G63" s="558"/>
      <c r="H63" s="564">
        <f>SUM(H59:H62)</f>
        <v>660412.86</v>
      </c>
      <c r="I63" s="248">
        <f t="shared" si="32"/>
        <v>0</v>
      </c>
      <c r="J63" s="247">
        <f>SUM(J59:J62)</f>
        <v>0</v>
      </c>
      <c r="K63" s="247">
        <f t="shared" ref="K63:L63" si="35">SUM(K59:K62)</f>
        <v>0</v>
      </c>
      <c r="L63" s="258">
        <f t="shared" si="35"/>
        <v>0</v>
      </c>
    </row>
    <row r="64" spans="2:12" ht="15.75" customHeight="1" x14ac:dyDescent="0.25">
      <c r="B64" s="250" t="s">
        <v>108</v>
      </c>
      <c r="C64" s="251" t="s">
        <v>98</v>
      </c>
      <c r="D64" s="251"/>
      <c r="E64" s="253"/>
      <c r="F64" s="564"/>
      <c r="G64" s="558"/>
      <c r="H64" s="564"/>
      <c r="I64" s="253"/>
      <c r="J64" s="253"/>
      <c r="K64" s="247"/>
      <c r="L64" s="258"/>
    </row>
    <row r="65" spans="2:12" ht="15.75" customHeight="1" x14ac:dyDescent="0.25">
      <c r="B65" s="255" t="s">
        <v>244</v>
      </c>
      <c r="C65" s="257" t="s">
        <v>43</v>
      </c>
      <c r="D65" s="252" t="s">
        <v>214</v>
      </c>
      <c r="E65" s="246">
        <v>32</v>
      </c>
      <c r="F65" s="563">
        <v>7950</v>
      </c>
      <c r="G65" s="558">
        <f t="shared" si="3"/>
        <v>8427</v>
      </c>
      <c r="H65" s="565">
        <f>E65*G65</f>
        <v>269664</v>
      </c>
      <c r="I65" s="248">
        <f t="shared" ref="I65:I66" si="36">E$18</f>
        <v>0</v>
      </c>
      <c r="J65" s="252">
        <f>+I65*H65</f>
        <v>0</v>
      </c>
      <c r="K65" s="248">
        <f>J65-L65</f>
        <v>0</v>
      </c>
      <c r="L65" s="254"/>
    </row>
    <row r="66" spans="2:12" ht="15.75" customHeight="1" x14ac:dyDescent="0.25">
      <c r="B66" s="255" t="s">
        <v>245</v>
      </c>
      <c r="C66" s="257" t="s">
        <v>50</v>
      </c>
      <c r="D66" s="252" t="s">
        <v>13</v>
      </c>
      <c r="E66" s="246">
        <v>1</v>
      </c>
      <c r="F66" s="563">
        <v>38000</v>
      </c>
      <c r="G66" s="558">
        <f t="shared" si="3"/>
        <v>40280</v>
      </c>
      <c r="H66" s="565">
        <f>E66*G66</f>
        <v>40280</v>
      </c>
      <c r="I66" s="248">
        <f t="shared" si="36"/>
        <v>0</v>
      </c>
      <c r="J66" s="252">
        <f>+I66*H66</f>
        <v>0</v>
      </c>
      <c r="K66" s="248">
        <f t="shared" ref="K66" si="37">J66-L66</f>
        <v>0</v>
      </c>
      <c r="L66" s="254"/>
    </row>
    <row r="67" spans="2:12" ht="15.75" customHeight="1" x14ac:dyDescent="0.25">
      <c r="B67" s="489" t="s">
        <v>246</v>
      </c>
      <c r="C67" s="485"/>
      <c r="D67" s="485"/>
      <c r="E67" s="485"/>
      <c r="F67" s="563"/>
      <c r="G67" s="558"/>
      <c r="H67" s="564">
        <f>SUM(H65:H66)</f>
        <v>309944</v>
      </c>
      <c r="I67" s="247"/>
      <c r="J67" s="247">
        <f>SUM(J65:J66)</f>
        <v>0</v>
      </c>
      <c r="K67" s="247">
        <f t="shared" ref="K67:L67" si="38">SUM(K65:K66)</f>
        <v>0</v>
      </c>
      <c r="L67" s="258">
        <f t="shared" si="38"/>
        <v>0</v>
      </c>
    </row>
    <row r="68" spans="2:12" ht="15.75" customHeight="1" x14ac:dyDescent="0.25">
      <c r="B68" s="250" t="s">
        <v>90</v>
      </c>
      <c r="C68" s="251" t="s">
        <v>107</v>
      </c>
      <c r="D68" s="251"/>
      <c r="E68" s="252"/>
      <c r="F68" s="563"/>
      <c r="G68" s="558"/>
      <c r="H68" s="564"/>
      <c r="I68" s="252"/>
      <c r="J68" s="253"/>
      <c r="K68" s="246"/>
      <c r="L68" s="254"/>
    </row>
    <row r="69" spans="2:12" ht="15.75" customHeight="1" x14ac:dyDescent="0.25">
      <c r="B69" s="255" t="s">
        <v>247</v>
      </c>
      <c r="C69" s="257" t="s">
        <v>0</v>
      </c>
      <c r="D69" s="259">
        <v>0.05</v>
      </c>
      <c r="E69" s="246">
        <v>1</v>
      </c>
      <c r="F69" s="563">
        <v>31152</v>
      </c>
      <c r="G69" s="558">
        <f t="shared" si="3"/>
        <v>33021.120000000003</v>
      </c>
      <c r="H69" s="565">
        <f>E69*G69</f>
        <v>33021.120000000003</v>
      </c>
      <c r="I69" s="248">
        <f t="shared" ref="I69:I70" si="39">E$18</f>
        <v>0</v>
      </c>
      <c r="J69" s="252">
        <f>+I69*H69</f>
        <v>0</v>
      </c>
      <c r="K69" s="248">
        <f t="shared" ref="K69:K70" si="40">J69-L69</f>
        <v>0</v>
      </c>
      <c r="L69" s="254">
        <f t="shared" ref="L69:L70" si="41">J69</f>
        <v>0</v>
      </c>
    </row>
    <row r="70" spans="2:12" ht="15.75" customHeight="1" x14ac:dyDescent="0.25">
      <c r="B70" s="255" t="s">
        <v>248</v>
      </c>
      <c r="C70" s="257" t="s">
        <v>219</v>
      </c>
      <c r="D70" s="259">
        <v>0.2</v>
      </c>
      <c r="E70" s="246">
        <v>1</v>
      </c>
      <c r="F70" s="563">
        <v>58480</v>
      </c>
      <c r="G70" s="558">
        <f t="shared" si="3"/>
        <v>61988.800000000003</v>
      </c>
      <c r="H70" s="565">
        <f>E70*G70</f>
        <v>61988.800000000003</v>
      </c>
      <c r="I70" s="248">
        <f t="shared" si="39"/>
        <v>0</v>
      </c>
      <c r="J70" s="252">
        <f>+I70*H70</f>
        <v>0</v>
      </c>
      <c r="K70" s="248">
        <f t="shared" si="40"/>
        <v>0</v>
      </c>
      <c r="L70" s="258">
        <f t="shared" si="41"/>
        <v>0</v>
      </c>
    </row>
    <row r="71" spans="2:12" ht="15.75" customHeight="1" x14ac:dyDescent="0.25">
      <c r="B71" s="489" t="s">
        <v>249</v>
      </c>
      <c r="C71" s="485"/>
      <c r="D71" s="485"/>
      <c r="E71" s="485"/>
      <c r="F71" s="563"/>
      <c r="G71" s="558"/>
      <c r="H71" s="564">
        <f>SUM(H69:H70)</f>
        <v>95009.920000000013</v>
      </c>
      <c r="I71" s="247"/>
      <c r="J71" s="247">
        <f>SUM(J69:J70)</f>
        <v>0</v>
      </c>
      <c r="K71" s="247">
        <f t="shared" ref="K71:L71" si="42">SUM(K69:K70)</f>
        <v>0</v>
      </c>
      <c r="L71" s="258">
        <f t="shared" si="42"/>
        <v>0</v>
      </c>
    </row>
    <row r="72" spans="2:12" ht="15.75" customHeight="1" x14ac:dyDescent="0.25">
      <c r="B72" s="489" t="s">
        <v>250</v>
      </c>
      <c r="C72" s="485"/>
      <c r="D72" s="485"/>
      <c r="E72" s="485"/>
      <c r="F72" s="563"/>
      <c r="G72" s="558"/>
      <c r="H72" s="564">
        <f>H71+H67+H63</f>
        <v>1065366.78</v>
      </c>
      <c r="I72" s="260"/>
      <c r="J72" s="247">
        <f>J71+J67+J63</f>
        <v>0</v>
      </c>
      <c r="K72" s="247">
        <f>K71+K67+K63</f>
        <v>0</v>
      </c>
      <c r="L72" s="258">
        <f>L71+L67+L63</f>
        <v>0</v>
      </c>
    </row>
    <row r="73" spans="2:12" ht="15.75" customHeight="1" thickBot="1" x14ac:dyDescent="0.3">
      <c r="B73" s="490" t="s">
        <v>264</v>
      </c>
      <c r="C73" s="491"/>
      <c r="D73" s="491"/>
      <c r="E73" s="491"/>
      <c r="F73" s="566"/>
      <c r="G73" s="566"/>
      <c r="H73" s="567">
        <f>H72+H56+H36</f>
        <v>3452637.3</v>
      </c>
      <c r="I73" s="156"/>
      <c r="J73" s="156">
        <f t="shared" ref="J73:L73" si="43">J72+J56+J36</f>
        <v>65169854.381999999</v>
      </c>
      <c r="K73" s="156">
        <f t="shared" si="43"/>
        <v>42903896.32</v>
      </c>
      <c r="L73" s="157">
        <f t="shared" si="43"/>
        <v>22265958.061999999</v>
      </c>
    </row>
    <row r="74" spans="2:12" ht="15.75" customHeight="1" x14ac:dyDescent="0.25">
      <c r="E74" s="129"/>
    </row>
    <row r="75" spans="2:12" ht="15.75" customHeight="1" x14ac:dyDescent="0.25">
      <c r="E75" s="129"/>
      <c r="H75" s="142"/>
    </row>
    <row r="76" spans="2:12" ht="15.75" customHeight="1" x14ac:dyDescent="0.25">
      <c r="E76" s="129"/>
      <c r="H76" s="120"/>
    </row>
    <row r="77" spans="2:12" ht="15.75" customHeight="1" x14ac:dyDescent="0.25">
      <c r="E77" s="129"/>
      <c r="H77" s="66"/>
    </row>
    <row r="78" spans="2:12" ht="15.75" customHeight="1" x14ac:dyDescent="0.25">
      <c r="E78" s="129"/>
    </row>
    <row r="79" spans="2:12" ht="15.75" customHeight="1" x14ac:dyDescent="0.25">
      <c r="E79" s="129"/>
    </row>
    <row r="80" spans="2:12" ht="15.75" customHeight="1" x14ac:dyDescent="0.25">
      <c r="E80" s="129"/>
    </row>
    <row r="81" spans="5:5" ht="15.75" customHeight="1" x14ac:dyDescent="0.25">
      <c r="E81" s="129"/>
    </row>
    <row r="82" spans="5:5" ht="15.75" customHeight="1" x14ac:dyDescent="0.25">
      <c r="E82" s="129"/>
    </row>
    <row r="83" spans="5:5" ht="15.75" customHeight="1" x14ac:dyDescent="0.25">
      <c r="E83" s="129"/>
    </row>
    <row r="84" spans="5:5" ht="15.75" customHeight="1" x14ac:dyDescent="0.25">
      <c r="E84" s="129"/>
    </row>
    <row r="85" spans="5:5" ht="15.75" customHeight="1" x14ac:dyDescent="0.25">
      <c r="E85" s="129"/>
    </row>
    <row r="86" spans="5:5" ht="15.75" customHeight="1" x14ac:dyDescent="0.25">
      <c r="E86" s="129"/>
    </row>
    <row r="87" spans="5:5" ht="15.75" customHeight="1" x14ac:dyDescent="0.25">
      <c r="E87" s="129"/>
    </row>
    <row r="88" spans="5:5" ht="15.75" customHeight="1" x14ac:dyDescent="0.25">
      <c r="E88" s="129"/>
    </row>
    <row r="89" spans="5:5" ht="15.75" customHeight="1" x14ac:dyDescent="0.25">
      <c r="E89" s="129"/>
    </row>
    <row r="90" spans="5:5" ht="15.75" customHeight="1" x14ac:dyDescent="0.25">
      <c r="E90" s="129"/>
    </row>
    <row r="91" spans="5:5" ht="15.75" customHeight="1" x14ac:dyDescent="0.25">
      <c r="E91" s="129"/>
    </row>
    <row r="92" spans="5:5" ht="15.75" customHeight="1" x14ac:dyDescent="0.25">
      <c r="E92" s="129"/>
    </row>
    <row r="93" spans="5:5" ht="15.75" customHeight="1" x14ac:dyDescent="0.25">
      <c r="E93" s="129"/>
    </row>
    <row r="94" spans="5:5" ht="15.75" customHeight="1" x14ac:dyDescent="0.25">
      <c r="E94" s="129"/>
    </row>
    <row r="95" spans="5:5" ht="15.75" customHeight="1" x14ac:dyDescent="0.25">
      <c r="E95" s="129"/>
    </row>
    <row r="96" spans="5:5" ht="15.75" customHeight="1" x14ac:dyDescent="0.25">
      <c r="E96" s="129"/>
    </row>
    <row r="97" spans="5:5" ht="15.75" customHeight="1" x14ac:dyDescent="0.25">
      <c r="E97" s="129"/>
    </row>
    <row r="98" spans="5:5" ht="15.75" customHeight="1" x14ac:dyDescent="0.25">
      <c r="E98" s="129"/>
    </row>
    <row r="99" spans="5:5" ht="15.75" customHeight="1" x14ac:dyDescent="0.25">
      <c r="E99" s="129"/>
    </row>
    <row r="100" spans="5:5" ht="15.75" customHeight="1" x14ac:dyDescent="0.25">
      <c r="E100" s="129"/>
    </row>
    <row r="101" spans="5:5" ht="15.75" customHeight="1" x14ac:dyDescent="0.25">
      <c r="E101" s="129"/>
    </row>
    <row r="102" spans="5:5" ht="15.75" customHeight="1" x14ac:dyDescent="0.25">
      <c r="E102" s="129"/>
    </row>
    <row r="103" spans="5:5" ht="15.75" customHeight="1" x14ac:dyDescent="0.25">
      <c r="E103" s="129"/>
    </row>
    <row r="104" spans="5:5" ht="15.75" customHeight="1" x14ac:dyDescent="0.25">
      <c r="E104" s="129"/>
    </row>
    <row r="105" spans="5:5" ht="15.75" customHeight="1" x14ac:dyDescent="0.25">
      <c r="E105" s="129"/>
    </row>
    <row r="106" spans="5:5" ht="15.75" customHeight="1" x14ac:dyDescent="0.25">
      <c r="E106" s="129"/>
    </row>
    <row r="107" spans="5:5" ht="15.75" customHeight="1" x14ac:dyDescent="0.25">
      <c r="E107" s="129"/>
    </row>
    <row r="108" spans="5:5" ht="15.75" customHeight="1" x14ac:dyDescent="0.25">
      <c r="E108" s="129"/>
    </row>
    <row r="109" spans="5:5" ht="15.75" customHeight="1" x14ac:dyDescent="0.25">
      <c r="E109" s="129"/>
    </row>
    <row r="110" spans="5:5" ht="15.75" customHeight="1" x14ac:dyDescent="0.25">
      <c r="E110" s="129"/>
    </row>
    <row r="111" spans="5:5" ht="15.75" customHeight="1" x14ac:dyDescent="0.25">
      <c r="E111" s="129"/>
    </row>
    <row r="112" spans="5:5" ht="15.75" customHeight="1" x14ac:dyDescent="0.25">
      <c r="E112" s="129"/>
    </row>
    <row r="113" spans="5:5" ht="15.75" customHeight="1" x14ac:dyDescent="0.25">
      <c r="E113" s="129"/>
    </row>
    <row r="114" spans="5:5" ht="15.75" customHeight="1" x14ac:dyDescent="0.25">
      <c r="E114" s="129"/>
    </row>
    <row r="115" spans="5:5" ht="15.75" customHeight="1" x14ac:dyDescent="0.25">
      <c r="E115" s="129"/>
    </row>
    <row r="116" spans="5:5" ht="15.75" customHeight="1" x14ac:dyDescent="0.25">
      <c r="E116" s="129"/>
    </row>
    <row r="117" spans="5:5" ht="15.75" customHeight="1" x14ac:dyDescent="0.25">
      <c r="E117" s="129"/>
    </row>
    <row r="118" spans="5:5" ht="15.75" customHeight="1" x14ac:dyDescent="0.25">
      <c r="E118" s="129"/>
    </row>
    <row r="119" spans="5:5" ht="15.75" customHeight="1" x14ac:dyDescent="0.25">
      <c r="E119" s="129"/>
    </row>
    <row r="120" spans="5:5" ht="15.75" customHeight="1" x14ac:dyDescent="0.25">
      <c r="E120" s="129"/>
    </row>
    <row r="121" spans="5:5" ht="15.75" customHeight="1" x14ac:dyDescent="0.25">
      <c r="E121" s="129"/>
    </row>
    <row r="122" spans="5:5" ht="15.75" customHeight="1" x14ac:dyDescent="0.25">
      <c r="E122" s="129"/>
    </row>
    <row r="123" spans="5:5" ht="15.75" customHeight="1" x14ac:dyDescent="0.25">
      <c r="E123" s="129"/>
    </row>
    <row r="124" spans="5:5" ht="15.75" customHeight="1" x14ac:dyDescent="0.25">
      <c r="E124" s="129"/>
    </row>
    <row r="125" spans="5:5" ht="15.75" customHeight="1" x14ac:dyDescent="0.25">
      <c r="E125" s="129"/>
    </row>
    <row r="126" spans="5:5" ht="15.75" customHeight="1" x14ac:dyDescent="0.25">
      <c r="E126" s="129"/>
    </row>
    <row r="127" spans="5:5" ht="15.75" customHeight="1" x14ac:dyDescent="0.25">
      <c r="E127" s="129"/>
    </row>
    <row r="128" spans="5:5" ht="15.75" customHeight="1" x14ac:dyDescent="0.25">
      <c r="E128" s="129"/>
    </row>
    <row r="129" spans="5:5" ht="15.75" customHeight="1" x14ac:dyDescent="0.25">
      <c r="E129" s="129"/>
    </row>
    <row r="130" spans="5:5" ht="15.75" customHeight="1" x14ac:dyDescent="0.25">
      <c r="E130" s="129"/>
    </row>
    <row r="131" spans="5:5" ht="15.75" customHeight="1" x14ac:dyDescent="0.25">
      <c r="E131" s="129"/>
    </row>
    <row r="132" spans="5:5" ht="15.75" customHeight="1" x14ac:dyDescent="0.25">
      <c r="E132" s="129"/>
    </row>
    <row r="133" spans="5:5" ht="15.75" customHeight="1" x14ac:dyDescent="0.25">
      <c r="E133" s="129"/>
    </row>
    <row r="134" spans="5:5" ht="15.75" customHeight="1" x14ac:dyDescent="0.25">
      <c r="E134" s="129"/>
    </row>
    <row r="135" spans="5:5" ht="15.75" customHeight="1" x14ac:dyDescent="0.25">
      <c r="E135" s="129"/>
    </row>
    <row r="136" spans="5:5" ht="15.75" customHeight="1" x14ac:dyDescent="0.25">
      <c r="E136" s="129"/>
    </row>
    <row r="137" spans="5:5" ht="15.75" customHeight="1" x14ac:dyDescent="0.25">
      <c r="E137" s="129"/>
    </row>
    <row r="138" spans="5:5" ht="15.75" customHeight="1" x14ac:dyDescent="0.25">
      <c r="E138" s="129"/>
    </row>
    <row r="139" spans="5:5" ht="15.75" customHeight="1" x14ac:dyDescent="0.25">
      <c r="E139" s="129"/>
    </row>
    <row r="140" spans="5:5" ht="15.75" customHeight="1" x14ac:dyDescent="0.25">
      <c r="E140" s="129"/>
    </row>
    <row r="141" spans="5:5" ht="15.75" customHeight="1" x14ac:dyDescent="0.25">
      <c r="E141" s="129"/>
    </row>
    <row r="142" spans="5:5" ht="15.75" customHeight="1" x14ac:dyDescent="0.25">
      <c r="E142" s="129"/>
    </row>
    <row r="143" spans="5:5" ht="15.75" customHeight="1" x14ac:dyDescent="0.25">
      <c r="E143" s="129"/>
    </row>
    <row r="144" spans="5:5" ht="15.75" customHeight="1" x14ac:dyDescent="0.25">
      <c r="E144" s="129"/>
    </row>
    <row r="145" spans="5:5" ht="15.75" customHeight="1" x14ac:dyDescent="0.25">
      <c r="E145" s="129"/>
    </row>
    <row r="146" spans="5:5" ht="15.75" customHeight="1" x14ac:dyDescent="0.25">
      <c r="E146" s="129"/>
    </row>
    <row r="147" spans="5:5" ht="15.75" customHeight="1" x14ac:dyDescent="0.25">
      <c r="E147" s="129"/>
    </row>
    <row r="148" spans="5:5" ht="15.75" customHeight="1" x14ac:dyDescent="0.25">
      <c r="E148" s="129"/>
    </row>
    <row r="149" spans="5:5" ht="15.75" customHeight="1" x14ac:dyDescent="0.25">
      <c r="E149" s="129"/>
    </row>
    <row r="150" spans="5:5" ht="15.75" customHeight="1" x14ac:dyDescent="0.25">
      <c r="E150" s="129"/>
    </row>
    <row r="151" spans="5:5" ht="15.75" customHeight="1" x14ac:dyDescent="0.25">
      <c r="E151" s="129"/>
    </row>
    <row r="152" spans="5:5" ht="15.75" customHeight="1" x14ac:dyDescent="0.25">
      <c r="E152" s="129"/>
    </row>
    <row r="153" spans="5:5" ht="15.75" customHeight="1" x14ac:dyDescent="0.25">
      <c r="E153" s="129"/>
    </row>
    <row r="154" spans="5:5" ht="15.75" customHeight="1" x14ac:dyDescent="0.25">
      <c r="E154" s="129"/>
    </row>
    <row r="155" spans="5:5" ht="15.75" customHeight="1" x14ac:dyDescent="0.25">
      <c r="E155" s="129"/>
    </row>
    <row r="156" spans="5:5" ht="15.75" customHeight="1" x14ac:dyDescent="0.25">
      <c r="E156" s="129"/>
    </row>
    <row r="157" spans="5:5" ht="15.75" customHeight="1" x14ac:dyDescent="0.25">
      <c r="E157" s="129"/>
    </row>
    <row r="158" spans="5:5" ht="15.75" customHeight="1" x14ac:dyDescent="0.25">
      <c r="E158" s="129"/>
    </row>
    <row r="159" spans="5:5" ht="15.75" customHeight="1" x14ac:dyDescent="0.25">
      <c r="E159" s="129"/>
    </row>
    <row r="160" spans="5:5" ht="15.75" customHeight="1" x14ac:dyDescent="0.25">
      <c r="E160" s="129"/>
    </row>
    <row r="161" spans="5:5" ht="15.75" customHeight="1" x14ac:dyDescent="0.25">
      <c r="E161" s="129"/>
    </row>
    <row r="162" spans="5:5" ht="15.75" customHeight="1" x14ac:dyDescent="0.25">
      <c r="E162" s="129"/>
    </row>
    <row r="163" spans="5:5" ht="15.75" customHeight="1" x14ac:dyDescent="0.25">
      <c r="E163" s="129"/>
    </row>
    <row r="164" spans="5:5" ht="15.75" customHeight="1" x14ac:dyDescent="0.25">
      <c r="E164" s="129"/>
    </row>
    <row r="165" spans="5:5" ht="15.75" customHeight="1" x14ac:dyDescent="0.25">
      <c r="E165" s="129"/>
    </row>
    <row r="166" spans="5:5" ht="15.75" customHeight="1" x14ac:dyDescent="0.25">
      <c r="E166" s="129"/>
    </row>
    <row r="167" spans="5:5" ht="15.75" customHeight="1" x14ac:dyDescent="0.25">
      <c r="E167" s="129"/>
    </row>
    <row r="168" spans="5:5" ht="15.75" customHeight="1" x14ac:dyDescent="0.25">
      <c r="E168" s="129"/>
    </row>
    <row r="169" spans="5:5" ht="15.75" customHeight="1" x14ac:dyDescent="0.25">
      <c r="E169" s="129"/>
    </row>
    <row r="170" spans="5:5" ht="15.75" customHeight="1" x14ac:dyDescent="0.25">
      <c r="E170" s="129"/>
    </row>
    <row r="171" spans="5:5" ht="15.75" customHeight="1" x14ac:dyDescent="0.25">
      <c r="E171" s="129"/>
    </row>
    <row r="172" spans="5:5" ht="15.75" customHeight="1" x14ac:dyDescent="0.25">
      <c r="E172" s="129"/>
    </row>
    <row r="173" spans="5:5" ht="15.75" customHeight="1" x14ac:dyDescent="0.25">
      <c r="E173" s="129"/>
    </row>
    <row r="174" spans="5:5" ht="15.75" customHeight="1" x14ac:dyDescent="0.25">
      <c r="E174" s="129"/>
    </row>
    <row r="175" spans="5:5" ht="15.75" customHeight="1" x14ac:dyDescent="0.25">
      <c r="E175" s="129"/>
    </row>
    <row r="176" spans="5:5" ht="15.75" customHeight="1" x14ac:dyDescent="0.25">
      <c r="E176" s="129"/>
    </row>
    <row r="177" spans="5:5" ht="15.75" customHeight="1" x14ac:dyDescent="0.25">
      <c r="E177" s="129"/>
    </row>
    <row r="178" spans="5:5" ht="15.75" customHeight="1" x14ac:dyDescent="0.25">
      <c r="E178" s="129"/>
    </row>
    <row r="179" spans="5:5" ht="15.75" customHeight="1" x14ac:dyDescent="0.25">
      <c r="E179" s="129"/>
    </row>
    <row r="180" spans="5:5" ht="15.75" customHeight="1" x14ac:dyDescent="0.25">
      <c r="E180" s="129"/>
    </row>
    <row r="181" spans="5:5" ht="15.75" customHeight="1" x14ac:dyDescent="0.25">
      <c r="E181" s="129"/>
    </row>
    <row r="182" spans="5:5" ht="15.75" customHeight="1" x14ac:dyDescent="0.25">
      <c r="E182" s="129"/>
    </row>
    <row r="183" spans="5:5" ht="15.75" customHeight="1" x14ac:dyDescent="0.25">
      <c r="E183" s="129"/>
    </row>
    <row r="184" spans="5:5" ht="15.75" customHeight="1" x14ac:dyDescent="0.25">
      <c r="E184" s="129"/>
    </row>
    <row r="185" spans="5:5" ht="15.75" customHeight="1" x14ac:dyDescent="0.25">
      <c r="E185" s="129"/>
    </row>
    <row r="186" spans="5:5" ht="15.75" customHeight="1" x14ac:dyDescent="0.25">
      <c r="E186" s="129"/>
    </row>
    <row r="187" spans="5:5" ht="15.75" customHeight="1" x14ac:dyDescent="0.25">
      <c r="E187" s="129"/>
    </row>
    <row r="188" spans="5:5" ht="15.75" customHeight="1" x14ac:dyDescent="0.25">
      <c r="E188" s="129"/>
    </row>
    <row r="189" spans="5:5" ht="15.75" customHeight="1" x14ac:dyDescent="0.25">
      <c r="E189" s="129"/>
    </row>
    <row r="190" spans="5:5" ht="15.75" customHeight="1" x14ac:dyDescent="0.25">
      <c r="E190" s="129"/>
    </row>
    <row r="191" spans="5:5" ht="15.75" customHeight="1" x14ac:dyDescent="0.25">
      <c r="E191" s="129"/>
    </row>
    <row r="192" spans="5:5" ht="15.75" customHeight="1" x14ac:dyDescent="0.25">
      <c r="E192" s="129"/>
    </row>
    <row r="193" spans="5:5" ht="15.75" customHeight="1" x14ac:dyDescent="0.25">
      <c r="E193" s="129"/>
    </row>
    <row r="194" spans="5:5" ht="15.75" customHeight="1" x14ac:dyDescent="0.25">
      <c r="E194" s="129"/>
    </row>
    <row r="195" spans="5:5" ht="15.75" customHeight="1" x14ac:dyDescent="0.25">
      <c r="E195" s="129"/>
    </row>
    <row r="196" spans="5:5" ht="15.75" customHeight="1" x14ac:dyDescent="0.25">
      <c r="E196" s="129"/>
    </row>
    <row r="197" spans="5:5" ht="15.75" customHeight="1" x14ac:dyDescent="0.25">
      <c r="E197" s="129"/>
    </row>
    <row r="198" spans="5:5" ht="15.75" customHeight="1" x14ac:dyDescent="0.25">
      <c r="E198" s="129"/>
    </row>
    <row r="199" spans="5:5" ht="15.75" customHeight="1" x14ac:dyDescent="0.25">
      <c r="E199" s="129"/>
    </row>
    <row r="200" spans="5:5" ht="15.75" customHeight="1" x14ac:dyDescent="0.25">
      <c r="E200" s="129"/>
    </row>
    <row r="201" spans="5:5" ht="15.75" customHeight="1" x14ac:dyDescent="0.25">
      <c r="E201" s="129"/>
    </row>
    <row r="202" spans="5:5" ht="15.75" customHeight="1" x14ac:dyDescent="0.25">
      <c r="E202" s="129"/>
    </row>
    <row r="203" spans="5:5" ht="15.75" customHeight="1" x14ac:dyDescent="0.25">
      <c r="E203" s="129"/>
    </row>
    <row r="204" spans="5:5" ht="15.75" customHeight="1" x14ac:dyDescent="0.25">
      <c r="E204" s="129"/>
    </row>
    <row r="205" spans="5:5" ht="15.75" customHeight="1" x14ac:dyDescent="0.25">
      <c r="E205" s="129"/>
    </row>
    <row r="206" spans="5:5" ht="15.75" customHeight="1" x14ac:dyDescent="0.25">
      <c r="E206" s="129"/>
    </row>
    <row r="207" spans="5:5" ht="15.75" customHeight="1" x14ac:dyDescent="0.25">
      <c r="E207" s="129"/>
    </row>
    <row r="208" spans="5:5" ht="15.75" customHeight="1" x14ac:dyDescent="0.25">
      <c r="E208" s="129"/>
    </row>
    <row r="209" spans="5:5" ht="15.75" customHeight="1" x14ac:dyDescent="0.25">
      <c r="E209" s="129"/>
    </row>
    <row r="210" spans="5:5" ht="15.75" customHeight="1" x14ac:dyDescent="0.25">
      <c r="E210" s="129"/>
    </row>
    <row r="211" spans="5:5" ht="15.75" customHeight="1" x14ac:dyDescent="0.25">
      <c r="E211" s="129"/>
    </row>
    <row r="212" spans="5:5" ht="15.75" customHeight="1" x14ac:dyDescent="0.25">
      <c r="E212" s="129"/>
    </row>
    <row r="213" spans="5:5" ht="15.75" customHeight="1" x14ac:dyDescent="0.25">
      <c r="E213" s="129"/>
    </row>
    <row r="214" spans="5:5" ht="15.75" customHeight="1" x14ac:dyDescent="0.25">
      <c r="E214" s="129"/>
    </row>
    <row r="215" spans="5:5" ht="15.75" customHeight="1" x14ac:dyDescent="0.25">
      <c r="E215" s="129"/>
    </row>
    <row r="216" spans="5:5" ht="15.75" customHeight="1" x14ac:dyDescent="0.25">
      <c r="E216" s="129"/>
    </row>
    <row r="217" spans="5:5" ht="15.75" customHeight="1" x14ac:dyDescent="0.25">
      <c r="E217" s="129"/>
    </row>
    <row r="218" spans="5:5" ht="15.75" customHeight="1" x14ac:dyDescent="0.25">
      <c r="E218" s="129"/>
    </row>
    <row r="219" spans="5:5" ht="15.75" customHeight="1" x14ac:dyDescent="0.25">
      <c r="E219" s="129"/>
    </row>
    <row r="220" spans="5:5" ht="15.75" customHeight="1" x14ac:dyDescent="0.25">
      <c r="E220" s="129"/>
    </row>
    <row r="221" spans="5:5" ht="15.75" customHeight="1" x14ac:dyDescent="0.25">
      <c r="E221" s="129"/>
    </row>
    <row r="222" spans="5:5" ht="15.75" customHeight="1" x14ac:dyDescent="0.25">
      <c r="E222" s="129"/>
    </row>
    <row r="223" spans="5:5" ht="15.75" customHeight="1" x14ac:dyDescent="0.25">
      <c r="E223" s="129"/>
    </row>
    <row r="224" spans="5:5" ht="15.75" customHeight="1" x14ac:dyDescent="0.25">
      <c r="E224" s="129"/>
    </row>
    <row r="225" spans="5:5" ht="15.75" customHeight="1" x14ac:dyDescent="0.25">
      <c r="E225" s="129"/>
    </row>
    <row r="226" spans="5:5" ht="15.75" customHeight="1" x14ac:dyDescent="0.25">
      <c r="E226" s="129"/>
    </row>
    <row r="227" spans="5:5" ht="15.75" customHeight="1" x14ac:dyDescent="0.25">
      <c r="E227" s="129"/>
    </row>
    <row r="228" spans="5:5" ht="15.75" customHeight="1" x14ac:dyDescent="0.25">
      <c r="E228" s="129"/>
    </row>
    <row r="229" spans="5:5" ht="15.75" customHeight="1" x14ac:dyDescent="0.25">
      <c r="E229" s="129"/>
    </row>
    <row r="230" spans="5:5" ht="15.75" customHeight="1" x14ac:dyDescent="0.25">
      <c r="E230" s="129"/>
    </row>
    <row r="231" spans="5:5" ht="15.75" customHeight="1" x14ac:dyDescent="0.25">
      <c r="E231" s="129"/>
    </row>
    <row r="232" spans="5:5" ht="15.75" customHeight="1" x14ac:dyDescent="0.25">
      <c r="E232" s="129"/>
    </row>
    <row r="233" spans="5:5" ht="15.75" customHeight="1" x14ac:dyDescent="0.25">
      <c r="E233" s="129"/>
    </row>
    <row r="234" spans="5:5" ht="15.75" customHeight="1" x14ac:dyDescent="0.25">
      <c r="E234" s="129"/>
    </row>
    <row r="235" spans="5:5" ht="15.75" customHeight="1" x14ac:dyDescent="0.25">
      <c r="E235" s="129"/>
    </row>
    <row r="236" spans="5:5" ht="15.75" customHeight="1" x14ac:dyDescent="0.25">
      <c r="E236" s="129"/>
    </row>
    <row r="237" spans="5:5" ht="15.75" customHeight="1" x14ac:dyDescent="0.25">
      <c r="E237" s="129"/>
    </row>
    <row r="238" spans="5:5" ht="15.75" customHeight="1" x14ac:dyDescent="0.25">
      <c r="E238" s="129"/>
    </row>
    <row r="239" spans="5:5" ht="15.75" customHeight="1" x14ac:dyDescent="0.25">
      <c r="E239" s="129"/>
    </row>
    <row r="240" spans="5:5" ht="15.75" customHeight="1" x14ac:dyDescent="0.25">
      <c r="E240" s="129"/>
    </row>
    <row r="241" spans="5:5" ht="15.75" customHeight="1" x14ac:dyDescent="0.25">
      <c r="E241" s="129"/>
    </row>
    <row r="242" spans="5:5" ht="15.75" customHeight="1" x14ac:dyDescent="0.25">
      <c r="E242" s="129"/>
    </row>
    <row r="243" spans="5:5" ht="15.75" customHeight="1" x14ac:dyDescent="0.25">
      <c r="E243" s="129"/>
    </row>
    <row r="244" spans="5:5" ht="15.75" customHeight="1" x14ac:dyDescent="0.25">
      <c r="E244" s="129"/>
    </row>
    <row r="245" spans="5:5" ht="15.75" customHeight="1" x14ac:dyDescent="0.25">
      <c r="E245" s="129"/>
    </row>
    <row r="246" spans="5:5" ht="15.75" customHeight="1" x14ac:dyDescent="0.25">
      <c r="E246" s="129"/>
    </row>
    <row r="247" spans="5:5" ht="15.75" customHeight="1" x14ac:dyDescent="0.25">
      <c r="E247" s="129"/>
    </row>
    <row r="248" spans="5:5" ht="15.75" customHeight="1" x14ac:dyDescent="0.25">
      <c r="E248" s="129"/>
    </row>
    <row r="249" spans="5:5" ht="15.75" customHeight="1" x14ac:dyDescent="0.25">
      <c r="E249" s="129"/>
    </row>
    <row r="250" spans="5:5" ht="15.75" customHeight="1" x14ac:dyDescent="0.25">
      <c r="E250" s="129"/>
    </row>
    <row r="251" spans="5:5" ht="15.75" customHeight="1" x14ac:dyDescent="0.25">
      <c r="E251" s="129"/>
    </row>
    <row r="252" spans="5:5" ht="15.75" customHeight="1" x14ac:dyDescent="0.25">
      <c r="E252" s="129"/>
    </row>
    <row r="253" spans="5:5" ht="15.75" customHeight="1" x14ac:dyDescent="0.25">
      <c r="E253" s="129"/>
    </row>
    <row r="254" spans="5:5" ht="15.75" customHeight="1" x14ac:dyDescent="0.25">
      <c r="E254" s="129"/>
    </row>
    <row r="255" spans="5:5" ht="15.75" customHeight="1" x14ac:dyDescent="0.25">
      <c r="E255" s="129"/>
    </row>
    <row r="256" spans="5:5" ht="15.75" customHeight="1" x14ac:dyDescent="0.25">
      <c r="E256" s="129"/>
    </row>
    <row r="257" spans="5:5" ht="15.75" customHeight="1" x14ac:dyDescent="0.25">
      <c r="E257" s="129"/>
    </row>
    <row r="258" spans="5:5" ht="15.75" customHeight="1" x14ac:dyDescent="0.25">
      <c r="E258" s="129"/>
    </row>
    <row r="259" spans="5:5" ht="15.75" customHeight="1" x14ac:dyDescent="0.25">
      <c r="E259" s="129"/>
    </row>
    <row r="260" spans="5:5" ht="15.75" customHeight="1" x14ac:dyDescent="0.25">
      <c r="E260" s="129"/>
    </row>
    <row r="261" spans="5:5" ht="15.75" customHeight="1" x14ac:dyDescent="0.25">
      <c r="E261" s="129"/>
    </row>
    <row r="262" spans="5:5" ht="15.75" customHeight="1" x14ac:dyDescent="0.25">
      <c r="E262" s="129"/>
    </row>
    <row r="263" spans="5:5" ht="15.75" customHeight="1" x14ac:dyDescent="0.25">
      <c r="E263" s="129"/>
    </row>
    <row r="264" spans="5:5" ht="15.75" customHeight="1" x14ac:dyDescent="0.25">
      <c r="E264" s="129"/>
    </row>
    <row r="265" spans="5:5" ht="15.75" customHeight="1" x14ac:dyDescent="0.25">
      <c r="E265" s="129"/>
    </row>
    <row r="266" spans="5:5" ht="15.75" customHeight="1" x14ac:dyDescent="0.25">
      <c r="E266" s="129"/>
    </row>
    <row r="267" spans="5:5" ht="15.75" customHeight="1" x14ac:dyDescent="0.25">
      <c r="E267" s="129"/>
    </row>
    <row r="268" spans="5:5" ht="15.75" customHeight="1" x14ac:dyDescent="0.25">
      <c r="E268" s="129"/>
    </row>
    <row r="269" spans="5:5" ht="15.75" customHeight="1" x14ac:dyDescent="0.25">
      <c r="E269" s="129"/>
    </row>
    <row r="270" spans="5:5" ht="15.75" customHeight="1" x14ac:dyDescent="0.25">
      <c r="E270" s="129"/>
    </row>
    <row r="271" spans="5:5" ht="15.75" customHeight="1" x14ac:dyDescent="0.25">
      <c r="E271" s="129"/>
    </row>
    <row r="272" spans="5:5" ht="15.75" customHeight="1" x14ac:dyDescent="0.25">
      <c r="E272" s="129"/>
    </row>
    <row r="273" spans="5:5" ht="15.75" customHeight="1" x14ac:dyDescent="0.25">
      <c r="E273" s="129"/>
    </row>
    <row r="274" spans="5:5" ht="15.75" customHeight="1" x14ac:dyDescent="0.25">
      <c r="E274" s="129"/>
    </row>
    <row r="275" spans="5:5" ht="15.75" customHeight="1" x14ac:dyDescent="0.25">
      <c r="E275" s="129"/>
    </row>
    <row r="276" spans="5:5" ht="15.75" customHeight="1" x14ac:dyDescent="0.25">
      <c r="E276" s="129"/>
    </row>
    <row r="277" spans="5:5" ht="15.75" customHeight="1" x14ac:dyDescent="0.25">
      <c r="E277" s="129"/>
    </row>
    <row r="278" spans="5:5" ht="15.75" customHeight="1" x14ac:dyDescent="0.25">
      <c r="E278" s="129"/>
    </row>
    <row r="279" spans="5:5" ht="15.75" customHeight="1" x14ac:dyDescent="0.25">
      <c r="E279" s="129"/>
    </row>
    <row r="280" spans="5:5" ht="15.75" customHeight="1" x14ac:dyDescent="0.25">
      <c r="E280" s="129"/>
    </row>
    <row r="281" spans="5:5" ht="15.75" customHeight="1" x14ac:dyDescent="0.25">
      <c r="E281" s="129"/>
    </row>
    <row r="282" spans="5:5" ht="15.75" customHeight="1" x14ac:dyDescent="0.25">
      <c r="E282" s="129"/>
    </row>
    <row r="283" spans="5:5" ht="15.75" customHeight="1" x14ac:dyDescent="0.25">
      <c r="E283" s="129"/>
    </row>
    <row r="284" spans="5:5" ht="15.75" customHeight="1" x14ac:dyDescent="0.25">
      <c r="E284" s="129"/>
    </row>
    <row r="285" spans="5:5" ht="15.75" customHeight="1" x14ac:dyDescent="0.25">
      <c r="E285" s="129"/>
    </row>
    <row r="286" spans="5:5" ht="15.75" customHeight="1" x14ac:dyDescent="0.25">
      <c r="E286" s="129"/>
    </row>
    <row r="287" spans="5:5" ht="15.75" customHeight="1" x14ac:dyDescent="0.25">
      <c r="E287" s="129"/>
    </row>
    <row r="288" spans="5:5" ht="15.75" customHeight="1" x14ac:dyDescent="0.25">
      <c r="E288" s="129"/>
    </row>
    <row r="289" spans="5:5" ht="15.75" customHeight="1" x14ac:dyDescent="0.25">
      <c r="E289" s="129"/>
    </row>
    <row r="290" spans="5:5" ht="15.75" customHeight="1" x14ac:dyDescent="0.25">
      <c r="E290" s="129"/>
    </row>
    <row r="291" spans="5:5" ht="15.75" customHeight="1" x14ac:dyDescent="0.25">
      <c r="E291" s="129"/>
    </row>
    <row r="292" spans="5:5" ht="15.75" customHeight="1" x14ac:dyDescent="0.25">
      <c r="E292" s="129"/>
    </row>
    <row r="293" spans="5:5" ht="15.75" customHeight="1" x14ac:dyDescent="0.25">
      <c r="E293" s="129"/>
    </row>
    <row r="294" spans="5:5" ht="15.75" customHeight="1" x14ac:dyDescent="0.25">
      <c r="E294" s="129"/>
    </row>
    <row r="295" spans="5:5" ht="15.75" customHeight="1" x14ac:dyDescent="0.25">
      <c r="E295" s="129"/>
    </row>
    <row r="296" spans="5:5" ht="15.75" customHeight="1" x14ac:dyDescent="0.25">
      <c r="E296" s="129"/>
    </row>
    <row r="297" spans="5:5" ht="15.75" customHeight="1" x14ac:dyDescent="0.25">
      <c r="E297" s="129"/>
    </row>
    <row r="298" spans="5:5" ht="15.75" customHeight="1" x14ac:dyDescent="0.25">
      <c r="E298" s="129"/>
    </row>
    <row r="299" spans="5:5" ht="15.75" customHeight="1" x14ac:dyDescent="0.25">
      <c r="E299" s="129"/>
    </row>
    <row r="300" spans="5:5" ht="15.75" customHeight="1" x14ac:dyDescent="0.25">
      <c r="E300" s="129"/>
    </row>
    <row r="301" spans="5:5" ht="15.75" customHeight="1" x14ac:dyDescent="0.25">
      <c r="E301" s="129"/>
    </row>
    <row r="302" spans="5:5" ht="15.75" customHeight="1" x14ac:dyDescent="0.25">
      <c r="E302" s="129"/>
    </row>
    <row r="303" spans="5:5" ht="15.75" customHeight="1" x14ac:dyDescent="0.25">
      <c r="E303" s="129"/>
    </row>
    <row r="304" spans="5:5" ht="15.75" customHeight="1" x14ac:dyDescent="0.25">
      <c r="E304" s="129"/>
    </row>
    <row r="305" spans="5:5" ht="15.75" customHeight="1" x14ac:dyDescent="0.25">
      <c r="E305" s="129"/>
    </row>
    <row r="306" spans="5:5" ht="15.75" customHeight="1" x14ac:dyDescent="0.25">
      <c r="E306" s="129"/>
    </row>
    <row r="307" spans="5:5" ht="15.75" customHeight="1" x14ac:dyDescent="0.25">
      <c r="E307" s="129"/>
    </row>
    <row r="308" spans="5:5" ht="15.75" customHeight="1" x14ac:dyDescent="0.25">
      <c r="E308" s="129"/>
    </row>
    <row r="309" spans="5:5" ht="15.75" customHeight="1" x14ac:dyDescent="0.25">
      <c r="E309" s="129"/>
    </row>
    <row r="310" spans="5:5" ht="15.75" customHeight="1" x14ac:dyDescent="0.25">
      <c r="E310" s="129"/>
    </row>
    <row r="311" spans="5:5" ht="15.75" customHeight="1" x14ac:dyDescent="0.25">
      <c r="E311" s="129"/>
    </row>
    <row r="312" spans="5:5" ht="15.75" customHeight="1" x14ac:dyDescent="0.25">
      <c r="E312" s="129"/>
    </row>
    <row r="313" spans="5:5" ht="15.75" customHeight="1" x14ac:dyDescent="0.25">
      <c r="E313" s="129"/>
    </row>
    <row r="314" spans="5:5" ht="15.75" customHeight="1" x14ac:dyDescent="0.25">
      <c r="E314" s="129"/>
    </row>
    <row r="315" spans="5:5" ht="15.75" customHeight="1" x14ac:dyDescent="0.25">
      <c r="E315" s="129"/>
    </row>
    <row r="316" spans="5:5" ht="15.75" customHeight="1" x14ac:dyDescent="0.25">
      <c r="E316" s="129"/>
    </row>
    <row r="317" spans="5:5" ht="15.75" customHeight="1" x14ac:dyDescent="0.25">
      <c r="E317" s="129"/>
    </row>
    <row r="318" spans="5:5" ht="15.75" customHeight="1" x14ac:dyDescent="0.25">
      <c r="E318" s="129"/>
    </row>
    <row r="319" spans="5:5" ht="15.75" customHeight="1" x14ac:dyDescent="0.25">
      <c r="E319" s="129"/>
    </row>
    <row r="320" spans="5:5" ht="15.75" customHeight="1" x14ac:dyDescent="0.25">
      <c r="E320" s="129"/>
    </row>
    <row r="321" spans="5:5" ht="15.75" customHeight="1" x14ac:dyDescent="0.25">
      <c r="E321" s="129"/>
    </row>
    <row r="322" spans="5:5" ht="15.75" customHeight="1" x14ac:dyDescent="0.25">
      <c r="E322" s="129"/>
    </row>
    <row r="323" spans="5:5" ht="15.75" customHeight="1" x14ac:dyDescent="0.25">
      <c r="E323" s="129"/>
    </row>
    <row r="324" spans="5:5" ht="15.75" customHeight="1" x14ac:dyDescent="0.25">
      <c r="E324" s="129"/>
    </row>
    <row r="325" spans="5:5" ht="15.75" customHeight="1" x14ac:dyDescent="0.25">
      <c r="E325" s="129"/>
    </row>
    <row r="326" spans="5:5" ht="15.75" customHeight="1" x14ac:dyDescent="0.25">
      <c r="E326" s="129"/>
    </row>
    <row r="327" spans="5:5" ht="15.75" customHeight="1" x14ac:dyDescent="0.25">
      <c r="E327" s="129"/>
    </row>
    <row r="328" spans="5:5" ht="15.75" customHeight="1" x14ac:dyDescent="0.25">
      <c r="E328" s="129"/>
    </row>
    <row r="329" spans="5:5" ht="15.75" customHeight="1" x14ac:dyDescent="0.25">
      <c r="E329" s="129"/>
    </row>
    <row r="330" spans="5:5" ht="15.75" customHeight="1" x14ac:dyDescent="0.25">
      <c r="E330" s="129"/>
    </row>
    <row r="331" spans="5:5" ht="15.75" customHeight="1" x14ac:dyDescent="0.25">
      <c r="E331" s="129"/>
    </row>
    <row r="332" spans="5:5" ht="15.75" customHeight="1" x14ac:dyDescent="0.25">
      <c r="E332" s="129"/>
    </row>
    <row r="333" spans="5:5" ht="15.75" customHeight="1" x14ac:dyDescent="0.25">
      <c r="E333" s="129"/>
    </row>
    <row r="334" spans="5:5" ht="15.75" customHeight="1" x14ac:dyDescent="0.25">
      <c r="E334" s="129"/>
    </row>
    <row r="335" spans="5:5" ht="15.75" customHeight="1" x14ac:dyDescent="0.25">
      <c r="E335" s="129"/>
    </row>
    <row r="336" spans="5:5" ht="15.75" customHeight="1" x14ac:dyDescent="0.25">
      <c r="E336" s="129"/>
    </row>
    <row r="337" spans="5:5" ht="15.75" customHeight="1" x14ac:dyDescent="0.25">
      <c r="E337" s="129"/>
    </row>
    <row r="338" spans="5:5" ht="15.75" customHeight="1" x14ac:dyDescent="0.25">
      <c r="E338" s="129"/>
    </row>
    <row r="339" spans="5:5" ht="15.75" customHeight="1" x14ac:dyDescent="0.25">
      <c r="E339" s="129"/>
    </row>
    <row r="340" spans="5:5" ht="15.75" customHeight="1" x14ac:dyDescent="0.25">
      <c r="E340" s="129"/>
    </row>
    <row r="341" spans="5:5" ht="15.75" customHeight="1" x14ac:dyDescent="0.25">
      <c r="E341" s="129"/>
    </row>
    <row r="342" spans="5:5" ht="15.75" customHeight="1" x14ac:dyDescent="0.25">
      <c r="E342" s="129"/>
    </row>
    <row r="343" spans="5:5" ht="15.75" customHeight="1" x14ac:dyDescent="0.25">
      <c r="E343" s="129"/>
    </row>
    <row r="344" spans="5:5" ht="15.75" customHeight="1" x14ac:dyDescent="0.25">
      <c r="E344" s="129"/>
    </row>
    <row r="345" spans="5:5" ht="15.75" customHeight="1" x14ac:dyDescent="0.25">
      <c r="E345" s="129"/>
    </row>
    <row r="346" spans="5:5" ht="15.75" customHeight="1" x14ac:dyDescent="0.25">
      <c r="E346" s="129"/>
    </row>
    <row r="347" spans="5:5" ht="15.75" customHeight="1" x14ac:dyDescent="0.25">
      <c r="E347" s="129"/>
    </row>
    <row r="348" spans="5:5" ht="15.75" customHeight="1" x14ac:dyDescent="0.25">
      <c r="E348" s="129"/>
    </row>
    <row r="349" spans="5:5" ht="15.75" customHeight="1" x14ac:dyDescent="0.25">
      <c r="E349" s="129"/>
    </row>
    <row r="350" spans="5:5" ht="15.75" customHeight="1" x14ac:dyDescent="0.25">
      <c r="E350" s="129"/>
    </row>
    <row r="351" spans="5:5" ht="15.75" customHeight="1" x14ac:dyDescent="0.25">
      <c r="E351" s="129"/>
    </row>
    <row r="352" spans="5:5" ht="15.75" customHeight="1" x14ac:dyDescent="0.25">
      <c r="E352" s="129"/>
    </row>
    <row r="353" spans="5:5" ht="15.75" customHeight="1" x14ac:dyDescent="0.25">
      <c r="E353" s="129"/>
    </row>
    <row r="354" spans="5:5" ht="15.75" customHeight="1" x14ac:dyDescent="0.25">
      <c r="E354" s="129"/>
    </row>
    <row r="355" spans="5:5" ht="15.75" customHeight="1" x14ac:dyDescent="0.25">
      <c r="E355" s="129"/>
    </row>
    <row r="356" spans="5:5" ht="15.75" customHeight="1" x14ac:dyDescent="0.25">
      <c r="E356" s="129"/>
    </row>
    <row r="357" spans="5:5" ht="15.75" customHeight="1" x14ac:dyDescent="0.25">
      <c r="E357" s="129"/>
    </row>
    <row r="358" spans="5:5" ht="15.75" customHeight="1" x14ac:dyDescent="0.25">
      <c r="E358" s="129"/>
    </row>
    <row r="359" spans="5:5" ht="15.75" customHeight="1" x14ac:dyDescent="0.25">
      <c r="E359" s="129"/>
    </row>
    <row r="360" spans="5:5" ht="15.75" customHeight="1" x14ac:dyDescent="0.25">
      <c r="E360" s="129"/>
    </row>
    <row r="361" spans="5:5" ht="15.75" customHeight="1" x14ac:dyDescent="0.25">
      <c r="E361" s="129"/>
    </row>
    <row r="362" spans="5:5" ht="15.75" customHeight="1" x14ac:dyDescent="0.25">
      <c r="E362" s="129"/>
    </row>
    <row r="363" spans="5:5" ht="15.75" customHeight="1" x14ac:dyDescent="0.25">
      <c r="E363" s="129"/>
    </row>
    <row r="364" spans="5:5" ht="15.75" customHeight="1" x14ac:dyDescent="0.25">
      <c r="E364" s="129"/>
    </row>
    <row r="365" spans="5:5" ht="15.75" customHeight="1" x14ac:dyDescent="0.25">
      <c r="E365" s="129"/>
    </row>
    <row r="366" spans="5:5" ht="15.75" customHeight="1" x14ac:dyDescent="0.25">
      <c r="E366" s="129"/>
    </row>
    <row r="367" spans="5:5" ht="15.75" customHeight="1" x14ac:dyDescent="0.25">
      <c r="E367" s="129"/>
    </row>
    <row r="368" spans="5:5" ht="15.75" customHeight="1" x14ac:dyDescent="0.25">
      <c r="E368" s="129"/>
    </row>
    <row r="369" spans="5:5" ht="15.75" customHeight="1" x14ac:dyDescent="0.25">
      <c r="E369" s="129"/>
    </row>
    <row r="370" spans="5:5" ht="15.75" customHeight="1" x14ac:dyDescent="0.25">
      <c r="E370" s="129"/>
    </row>
    <row r="371" spans="5:5" ht="15.75" customHeight="1" x14ac:dyDescent="0.25">
      <c r="E371" s="129"/>
    </row>
    <row r="372" spans="5:5" ht="15.75" customHeight="1" x14ac:dyDescent="0.25">
      <c r="E372" s="129"/>
    </row>
    <row r="373" spans="5:5" ht="15.75" customHeight="1" x14ac:dyDescent="0.25">
      <c r="E373" s="129"/>
    </row>
    <row r="374" spans="5:5" ht="15.75" customHeight="1" x14ac:dyDescent="0.25">
      <c r="E374" s="129"/>
    </row>
    <row r="375" spans="5:5" ht="15.75" customHeight="1" x14ac:dyDescent="0.25">
      <c r="E375" s="129"/>
    </row>
    <row r="376" spans="5:5" ht="15.75" customHeight="1" x14ac:dyDescent="0.25">
      <c r="E376" s="129"/>
    </row>
    <row r="377" spans="5:5" ht="15.75" customHeight="1" x14ac:dyDescent="0.25">
      <c r="E377" s="129"/>
    </row>
    <row r="378" spans="5:5" ht="15.75" customHeight="1" x14ac:dyDescent="0.25">
      <c r="E378" s="129"/>
    </row>
    <row r="379" spans="5:5" ht="15.75" customHeight="1" x14ac:dyDescent="0.25">
      <c r="E379" s="129"/>
    </row>
    <row r="380" spans="5:5" ht="15.75" customHeight="1" x14ac:dyDescent="0.25">
      <c r="E380" s="129"/>
    </row>
    <row r="381" spans="5:5" ht="15.75" customHeight="1" x14ac:dyDescent="0.25">
      <c r="E381" s="129"/>
    </row>
    <row r="382" spans="5:5" ht="15.75" customHeight="1" x14ac:dyDescent="0.25">
      <c r="E382" s="129"/>
    </row>
    <row r="383" spans="5:5" ht="15.75" customHeight="1" x14ac:dyDescent="0.25">
      <c r="E383" s="129"/>
    </row>
    <row r="384" spans="5:5" ht="15.75" customHeight="1" x14ac:dyDescent="0.25">
      <c r="E384" s="129"/>
    </row>
    <row r="385" spans="5:5" ht="15.75" customHeight="1" x14ac:dyDescent="0.25">
      <c r="E385" s="129"/>
    </row>
    <row r="386" spans="5:5" ht="15.75" customHeight="1" x14ac:dyDescent="0.25">
      <c r="E386" s="129"/>
    </row>
    <row r="387" spans="5:5" ht="15.75" customHeight="1" x14ac:dyDescent="0.25">
      <c r="E387" s="129"/>
    </row>
    <row r="388" spans="5:5" ht="15.75" customHeight="1" x14ac:dyDescent="0.25">
      <c r="E388" s="129"/>
    </row>
    <row r="389" spans="5:5" ht="15.75" customHeight="1" x14ac:dyDescent="0.25">
      <c r="E389" s="129"/>
    </row>
    <row r="390" spans="5:5" ht="15.75" customHeight="1" x14ac:dyDescent="0.25">
      <c r="E390" s="129"/>
    </row>
    <row r="391" spans="5:5" ht="15.75" customHeight="1" x14ac:dyDescent="0.25">
      <c r="E391" s="129"/>
    </row>
    <row r="392" spans="5:5" ht="15.75" customHeight="1" x14ac:dyDescent="0.25">
      <c r="E392" s="129"/>
    </row>
    <row r="393" spans="5:5" ht="15.75" customHeight="1" x14ac:dyDescent="0.25">
      <c r="E393" s="129"/>
    </row>
    <row r="394" spans="5:5" ht="15.75" customHeight="1" x14ac:dyDescent="0.25">
      <c r="E394" s="129"/>
    </row>
    <row r="395" spans="5:5" ht="15.75" customHeight="1" x14ac:dyDescent="0.25">
      <c r="E395" s="129"/>
    </row>
    <row r="396" spans="5:5" ht="15.75" customHeight="1" x14ac:dyDescent="0.25">
      <c r="E396" s="129"/>
    </row>
    <row r="397" spans="5:5" ht="15.75" customHeight="1" x14ac:dyDescent="0.25">
      <c r="E397" s="129"/>
    </row>
    <row r="398" spans="5:5" ht="15.75" customHeight="1" x14ac:dyDescent="0.25">
      <c r="E398" s="129"/>
    </row>
    <row r="399" spans="5:5" ht="15.75" customHeight="1" x14ac:dyDescent="0.25">
      <c r="E399" s="129"/>
    </row>
    <row r="400" spans="5:5" ht="15.75" customHeight="1" x14ac:dyDescent="0.25">
      <c r="E400" s="129"/>
    </row>
    <row r="401" spans="5:5" ht="15.75" customHeight="1" x14ac:dyDescent="0.25">
      <c r="E401" s="129"/>
    </row>
    <row r="402" spans="5:5" ht="15.75" customHeight="1" x14ac:dyDescent="0.25">
      <c r="E402" s="129"/>
    </row>
    <row r="403" spans="5:5" ht="15.75" customHeight="1" x14ac:dyDescent="0.25">
      <c r="E403" s="129"/>
    </row>
    <row r="404" spans="5:5" ht="15.75" customHeight="1" x14ac:dyDescent="0.25">
      <c r="E404" s="129"/>
    </row>
    <row r="405" spans="5:5" ht="15.75" customHeight="1" x14ac:dyDescent="0.25">
      <c r="E405" s="129"/>
    </row>
    <row r="406" spans="5:5" ht="15.75" customHeight="1" x14ac:dyDescent="0.25">
      <c r="E406" s="129"/>
    </row>
    <row r="407" spans="5:5" ht="15.75" customHeight="1" x14ac:dyDescent="0.25">
      <c r="E407" s="129"/>
    </row>
    <row r="408" spans="5:5" ht="15.75" customHeight="1" x14ac:dyDescent="0.25">
      <c r="E408" s="129"/>
    </row>
    <row r="409" spans="5:5" ht="15.75" customHeight="1" x14ac:dyDescent="0.25">
      <c r="E409" s="129"/>
    </row>
    <row r="410" spans="5:5" ht="15.75" customHeight="1" x14ac:dyDescent="0.25">
      <c r="E410" s="129"/>
    </row>
    <row r="411" spans="5:5" ht="15.75" customHeight="1" x14ac:dyDescent="0.25">
      <c r="E411" s="129"/>
    </row>
    <row r="412" spans="5:5" ht="15.75" customHeight="1" x14ac:dyDescent="0.25">
      <c r="E412" s="129"/>
    </row>
    <row r="413" spans="5:5" ht="15.75" customHeight="1" x14ac:dyDescent="0.25">
      <c r="E413" s="129"/>
    </row>
    <row r="414" spans="5:5" ht="15.75" customHeight="1" x14ac:dyDescent="0.25">
      <c r="E414" s="129"/>
    </row>
    <row r="415" spans="5:5" ht="15.75" customHeight="1" x14ac:dyDescent="0.25">
      <c r="E415" s="129"/>
    </row>
    <row r="416" spans="5:5" ht="15.75" customHeight="1" x14ac:dyDescent="0.25">
      <c r="E416" s="129"/>
    </row>
    <row r="417" spans="5:5" ht="15.75" customHeight="1" x14ac:dyDescent="0.25">
      <c r="E417" s="129"/>
    </row>
    <row r="418" spans="5:5" ht="15.75" customHeight="1" x14ac:dyDescent="0.25">
      <c r="E418" s="129"/>
    </row>
    <row r="419" spans="5:5" ht="15.75" customHeight="1" x14ac:dyDescent="0.25">
      <c r="E419" s="129"/>
    </row>
    <row r="420" spans="5:5" ht="15.75" customHeight="1" x14ac:dyDescent="0.25">
      <c r="E420" s="129"/>
    </row>
    <row r="421" spans="5:5" ht="15.75" customHeight="1" x14ac:dyDescent="0.25">
      <c r="E421" s="129"/>
    </row>
    <row r="422" spans="5:5" ht="15.75" customHeight="1" x14ac:dyDescent="0.25">
      <c r="E422" s="129"/>
    </row>
    <row r="423" spans="5:5" ht="15.75" customHeight="1" x14ac:dyDescent="0.25">
      <c r="E423" s="129"/>
    </row>
    <row r="424" spans="5:5" ht="15.75" customHeight="1" x14ac:dyDescent="0.25">
      <c r="E424" s="129"/>
    </row>
    <row r="425" spans="5:5" ht="15.75" customHeight="1" x14ac:dyDescent="0.25">
      <c r="E425" s="129"/>
    </row>
    <row r="426" spans="5:5" ht="15.75" customHeight="1" x14ac:dyDescent="0.25">
      <c r="E426" s="129"/>
    </row>
    <row r="427" spans="5:5" ht="15.75" customHeight="1" x14ac:dyDescent="0.25">
      <c r="E427" s="129"/>
    </row>
    <row r="428" spans="5:5" ht="15.75" customHeight="1" x14ac:dyDescent="0.25">
      <c r="E428" s="129"/>
    </row>
    <row r="429" spans="5:5" ht="15.75" customHeight="1" x14ac:dyDescent="0.25">
      <c r="E429" s="129"/>
    </row>
    <row r="430" spans="5:5" ht="15.75" customHeight="1" x14ac:dyDescent="0.25">
      <c r="E430" s="129"/>
    </row>
    <row r="431" spans="5:5" ht="15.75" customHeight="1" x14ac:dyDescent="0.25">
      <c r="E431" s="129"/>
    </row>
    <row r="432" spans="5:5" ht="15.75" customHeight="1" x14ac:dyDescent="0.25">
      <c r="E432" s="129"/>
    </row>
    <row r="433" spans="5:5" ht="15.75" customHeight="1" x14ac:dyDescent="0.25">
      <c r="E433" s="129"/>
    </row>
    <row r="434" spans="5:5" ht="15.75" customHeight="1" x14ac:dyDescent="0.25">
      <c r="E434" s="129"/>
    </row>
    <row r="435" spans="5:5" ht="15.75" customHeight="1" x14ac:dyDescent="0.25">
      <c r="E435" s="129"/>
    </row>
    <row r="436" spans="5:5" ht="15.75" customHeight="1" x14ac:dyDescent="0.25">
      <c r="E436" s="129"/>
    </row>
    <row r="437" spans="5:5" ht="15.75" customHeight="1" x14ac:dyDescent="0.25">
      <c r="E437" s="129"/>
    </row>
    <row r="438" spans="5:5" ht="15.75" customHeight="1" x14ac:dyDescent="0.25">
      <c r="E438" s="129"/>
    </row>
    <row r="439" spans="5:5" ht="15.75" customHeight="1" x14ac:dyDescent="0.25">
      <c r="E439" s="129"/>
    </row>
    <row r="440" spans="5:5" ht="15.75" customHeight="1" x14ac:dyDescent="0.25">
      <c r="E440" s="129"/>
    </row>
    <row r="441" spans="5:5" ht="15.75" customHeight="1" x14ac:dyDescent="0.25">
      <c r="E441" s="129"/>
    </row>
    <row r="442" spans="5:5" ht="15.75" customHeight="1" x14ac:dyDescent="0.25">
      <c r="E442" s="129"/>
    </row>
    <row r="443" spans="5:5" ht="15.75" customHeight="1" x14ac:dyDescent="0.25">
      <c r="E443" s="129"/>
    </row>
    <row r="444" spans="5:5" ht="15.75" customHeight="1" x14ac:dyDescent="0.25">
      <c r="E444" s="129"/>
    </row>
    <row r="445" spans="5:5" ht="15.75" customHeight="1" x14ac:dyDescent="0.25">
      <c r="E445" s="129"/>
    </row>
    <row r="446" spans="5:5" ht="15.75" customHeight="1" x14ac:dyDescent="0.25">
      <c r="E446" s="129"/>
    </row>
    <row r="447" spans="5:5" ht="15.75" customHeight="1" x14ac:dyDescent="0.25">
      <c r="E447" s="129"/>
    </row>
    <row r="448" spans="5:5" ht="15.75" customHeight="1" x14ac:dyDescent="0.25">
      <c r="E448" s="129"/>
    </row>
    <row r="449" spans="5:5" ht="15.75" customHeight="1" x14ac:dyDescent="0.25">
      <c r="E449" s="129"/>
    </row>
    <row r="450" spans="5:5" ht="15.75" customHeight="1" x14ac:dyDescent="0.25">
      <c r="E450" s="129"/>
    </row>
    <row r="451" spans="5:5" ht="15.75" customHeight="1" x14ac:dyDescent="0.25">
      <c r="E451" s="129"/>
    </row>
    <row r="452" spans="5:5" ht="15.75" customHeight="1" x14ac:dyDescent="0.25">
      <c r="E452" s="129"/>
    </row>
    <row r="453" spans="5:5" ht="15.75" customHeight="1" x14ac:dyDescent="0.25">
      <c r="E453" s="129"/>
    </row>
    <row r="454" spans="5:5" ht="15.75" customHeight="1" x14ac:dyDescent="0.25">
      <c r="E454" s="129"/>
    </row>
    <row r="455" spans="5:5" ht="15.75" customHeight="1" x14ac:dyDescent="0.25">
      <c r="E455" s="129"/>
    </row>
    <row r="456" spans="5:5" ht="15.75" customHeight="1" x14ac:dyDescent="0.25">
      <c r="E456" s="129"/>
    </row>
    <row r="457" spans="5:5" ht="15.75" customHeight="1" x14ac:dyDescent="0.25">
      <c r="E457" s="129"/>
    </row>
    <row r="458" spans="5:5" ht="15.75" customHeight="1" x14ac:dyDescent="0.25">
      <c r="E458" s="129"/>
    </row>
    <row r="459" spans="5:5" ht="15.75" customHeight="1" x14ac:dyDescent="0.25">
      <c r="E459" s="129"/>
    </row>
    <row r="460" spans="5:5" ht="15.75" customHeight="1" x14ac:dyDescent="0.25">
      <c r="E460" s="129"/>
    </row>
    <row r="461" spans="5:5" ht="15.75" customHeight="1" x14ac:dyDescent="0.25">
      <c r="E461" s="129"/>
    </row>
    <row r="462" spans="5:5" ht="15.75" customHeight="1" x14ac:dyDescent="0.25">
      <c r="E462" s="129"/>
    </row>
    <row r="463" spans="5:5" ht="15.75" customHeight="1" x14ac:dyDescent="0.25">
      <c r="E463" s="129"/>
    </row>
    <row r="464" spans="5:5" ht="15.75" customHeight="1" x14ac:dyDescent="0.25">
      <c r="E464" s="129"/>
    </row>
    <row r="465" spans="5:5" ht="15.75" customHeight="1" x14ac:dyDescent="0.25">
      <c r="E465" s="129"/>
    </row>
    <row r="466" spans="5:5" ht="15.75" customHeight="1" x14ac:dyDescent="0.25">
      <c r="E466" s="129"/>
    </row>
    <row r="467" spans="5:5" ht="15.75" customHeight="1" x14ac:dyDescent="0.25">
      <c r="E467" s="129"/>
    </row>
    <row r="468" spans="5:5" ht="15.75" customHeight="1" x14ac:dyDescent="0.25">
      <c r="E468" s="129"/>
    </row>
    <row r="469" spans="5:5" ht="15.75" customHeight="1" x14ac:dyDescent="0.25">
      <c r="E469" s="129"/>
    </row>
    <row r="470" spans="5:5" ht="15.75" customHeight="1" x14ac:dyDescent="0.25">
      <c r="E470" s="129"/>
    </row>
    <row r="471" spans="5:5" ht="15.75" customHeight="1" x14ac:dyDescent="0.25">
      <c r="E471" s="129"/>
    </row>
    <row r="472" spans="5:5" ht="15.75" customHeight="1" x14ac:dyDescent="0.25">
      <c r="E472" s="129"/>
    </row>
    <row r="473" spans="5:5" ht="15.75" customHeight="1" x14ac:dyDescent="0.25">
      <c r="E473" s="129"/>
    </row>
    <row r="474" spans="5:5" ht="15.75" customHeight="1" x14ac:dyDescent="0.25">
      <c r="E474" s="129"/>
    </row>
    <row r="475" spans="5:5" ht="15.75" customHeight="1" x14ac:dyDescent="0.25">
      <c r="E475" s="129"/>
    </row>
    <row r="476" spans="5:5" ht="15.75" customHeight="1" x14ac:dyDescent="0.25">
      <c r="E476" s="129"/>
    </row>
    <row r="477" spans="5:5" ht="15.75" customHeight="1" x14ac:dyDescent="0.25">
      <c r="E477" s="129"/>
    </row>
    <row r="478" spans="5:5" ht="15.75" customHeight="1" x14ac:dyDescent="0.25">
      <c r="E478" s="129"/>
    </row>
    <row r="479" spans="5:5" ht="15.75" customHeight="1" x14ac:dyDescent="0.25">
      <c r="E479" s="129"/>
    </row>
    <row r="480" spans="5:5" ht="15.75" customHeight="1" x14ac:dyDescent="0.25">
      <c r="E480" s="129"/>
    </row>
    <row r="481" spans="5:5" ht="15.75" customHeight="1" x14ac:dyDescent="0.25">
      <c r="E481" s="129"/>
    </row>
    <row r="482" spans="5:5" ht="15.75" customHeight="1" x14ac:dyDescent="0.25">
      <c r="E482" s="129"/>
    </row>
    <row r="483" spans="5:5" ht="15.75" customHeight="1" x14ac:dyDescent="0.25">
      <c r="E483" s="129"/>
    </row>
    <row r="484" spans="5:5" ht="15.75" customHeight="1" x14ac:dyDescent="0.25">
      <c r="E484" s="129"/>
    </row>
    <row r="485" spans="5:5" ht="15.75" customHeight="1" x14ac:dyDescent="0.25">
      <c r="E485" s="129"/>
    </row>
    <row r="486" spans="5:5" ht="15.75" customHeight="1" x14ac:dyDescent="0.25">
      <c r="E486" s="129"/>
    </row>
    <row r="487" spans="5:5" ht="15.75" customHeight="1" x14ac:dyDescent="0.25">
      <c r="E487" s="129"/>
    </row>
    <row r="488" spans="5:5" ht="15.75" customHeight="1" x14ac:dyDescent="0.25">
      <c r="E488" s="129"/>
    </row>
    <row r="489" spans="5:5" ht="15.75" customHeight="1" x14ac:dyDescent="0.25">
      <c r="E489" s="129"/>
    </row>
    <row r="490" spans="5:5" ht="15.75" customHeight="1" x14ac:dyDescent="0.25">
      <c r="E490" s="129"/>
    </row>
    <row r="491" spans="5:5" ht="15.75" customHeight="1" x14ac:dyDescent="0.25">
      <c r="E491" s="129"/>
    </row>
    <row r="492" spans="5:5" ht="15.75" customHeight="1" x14ac:dyDescent="0.25">
      <c r="E492" s="129"/>
    </row>
    <row r="493" spans="5:5" ht="15.75" customHeight="1" x14ac:dyDescent="0.25">
      <c r="E493" s="129"/>
    </row>
    <row r="494" spans="5:5" ht="15.75" customHeight="1" x14ac:dyDescent="0.25">
      <c r="E494" s="129"/>
    </row>
    <row r="495" spans="5:5" ht="15.75" customHeight="1" x14ac:dyDescent="0.25">
      <c r="E495" s="129"/>
    </row>
    <row r="496" spans="5:5" ht="15.75" customHeight="1" x14ac:dyDescent="0.25">
      <c r="E496" s="129"/>
    </row>
    <row r="497" spans="5:5" ht="15.75" customHeight="1" x14ac:dyDescent="0.25">
      <c r="E497" s="129"/>
    </row>
    <row r="498" spans="5:5" ht="15.75" customHeight="1" x14ac:dyDescent="0.25">
      <c r="E498" s="129"/>
    </row>
    <row r="499" spans="5:5" ht="15.75" customHeight="1" x14ac:dyDescent="0.25">
      <c r="E499" s="129"/>
    </row>
    <row r="500" spans="5:5" ht="15.75" customHeight="1" x14ac:dyDescent="0.25">
      <c r="E500" s="129"/>
    </row>
    <row r="501" spans="5:5" ht="15.75" customHeight="1" x14ac:dyDescent="0.25">
      <c r="E501" s="129"/>
    </row>
    <row r="502" spans="5:5" ht="15.75" customHeight="1" x14ac:dyDescent="0.25">
      <c r="E502" s="129"/>
    </row>
    <row r="503" spans="5:5" ht="15.75" customHeight="1" x14ac:dyDescent="0.25">
      <c r="E503" s="129"/>
    </row>
    <row r="504" spans="5:5" ht="15.75" customHeight="1" x14ac:dyDescent="0.25">
      <c r="E504" s="129"/>
    </row>
    <row r="505" spans="5:5" ht="15.75" customHeight="1" x14ac:dyDescent="0.25">
      <c r="E505" s="129"/>
    </row>
    <row r="506" spans="5:5" ht="15.75" customHeight="1" x14ac:dyDescent="0.25">
      <c r="E506" s="129"/>
    </row>
    <row r="507" spans="5:5" ht="15.75" customHeight="1" x14ac:dyDescent="0.25">
      <c r="E507" s="129"/>
    </row>
    <row r="508" spans="5:5" ht="15.75" customHeight="1" x14ac:dyDescent="0.25">
      <c r="E508" s="129"/>
    </row>
    <row r="509" spans="5:5" ht="15.75" customHeight="1" x14ac:dyDescent="0.25">
      <c r="E509" s="129"/>
    </row>
    <row r="510" spans="5:5" ht="15.75" customHeight="1" x14ac:dyDescent="0.25">
      <c r="E510" s="129"/>
    </row>
    <row r="511" spans="5:5" ht="15.75" customHeight="1" x14ac:dyDescent="0.25">
      <c r="E511" s="129"/>
    </row>
    <row r="512" spans="5:5" ht="15.75" customHeight="1" x14ac:dyDescent="0.25">
      <c r="E512" s="129"/>
    </row>
    <row r="513" spans="5:5" ht="15.75" customHeight="1" x14ac:dyDescent="0.25">
      <c r="E513" s="129"/>
    </row>
    <row r="514" spans="5:5" ht="15.75" customHeight="1" x14ac:dyDescent="0.25">
      <c r="E514" s="129"/>
    </row>
    <row r="515" spans="5:5" ht="15.75" customHeight="1" x14ac:dyDescent="0.25">
      <c r="E515" s="129"/>
    </row>
    <row r="516" spans="5:5" ht="15.75" customHeight="1" x14ac:dyDescent="0.25">
      <c r="E516" s="129"/>
    </row>
    <row r="517" spans="5:5" ht="15.75" customHeight="1" x14ac:dyDescent="0.25">
      <c r="E517" s="129"/>
    </row>
    <row r="518" spans="5:5" ht="15.75" customHeight="1" x14ac:dyDescent="0.25">
      <c r="E518" s="129"/>
    </row>
    <row r="519" spans="5:5" ht="15.75" customHeight="1" x14ac:dyDescent="0.25">
      <c r="E519" s="129"/>
    </row>
    <row r="520" spans="5:5" ht="15.75" customHeight="1" x14ac:dyDescent="0.25">
      <c r="E520" s="129"/>
    </row>
    <row r="521" spans="5:5" ht="15.75" customHeight="1" x14ac:dyDescent="0.25">
      <c r="E521" s="129"/>
    </row>
    <row r="522" spans="5:5" ht="15.75" customHeight="1" x14ac:dyDescent="0.25">
      <c r="E522" s="129"/>
    </row>
    <row r="523" spans="5:5" ht="15.75" customHeight="1" x14ac:dyDescent="0.25">
      <c r="E523" s="129"/>
    </row>
    <row r="524" spans="5:5" ht="15.75" customHeight="1" x14ac:dyDescent="0.25">
      <c r="E524" s="129"/>
    </row>
    <row r="525" spans="5:5" ht="15.75" customHeight="1" x14ac:dyDescent="0.25">
      <c r="E525" s="129"/>
    </row>
    <row r="526" spans="5:5" ht="15.75" customHeight="1" x14ac:dyDescent="0.25">
      <c r="E526" s="129"/>
    </row>
    <row r="527" spans="5:5" ht="15.75" customHeight="1" x14ac:dyDescent="0.25">
      <c r="E527" s="129"/>
    </row>
    <row r="528" spans="5:5" ht="15.75" customHeight="1" x14ac:dyDescent="0.25">
      <c r="E528" s="129"/>
    </row>
    <row r="529" spans="5:5" ht="15.75" customHeight="1" x14ac:dyDescent="0.25">
      <c r="E529" s="129"/>
    </row>
    <row r="530" spans="5:5" ht="15.75" customHeight="1" x14ac:dyDescent="0.25">
      <c r="E530" s="129"/>
    </row>
    <row r="531" spans="5:5" ht="15.75" customHeight="1" x14ac:dyDescent="0.25">
      <c r="E531" s="129"/>
    </row>
    <row r="532" spans="5:5" ht="15.75" customHeight="1" x14ac:dyDescent="0.25">
      <c r="E532" s="129"/>
    </row>
    <row r="533" spans="5:5" ht="15.75" customHeight="1" x14ac:dyDescent="0.25">
      <c r="E533" s="129"/>
    </row>
    <row r="534" spans="5:5" ht="15.75" customHeight="1" x14ac:dyDescent="0.25">
      <c r="E534" s="129"/>
    </row>
    <row r="535" spans="5:5" ht="15.75" customHeight="1" x14ac:dyDescent="0.25">
      <c r="E535" s="129"/>
    </row>
    <row r="536" spans="5:5" ht="15.75" customHeight="1" x14ac:dyDescent="0.25">
      <c r="E536" s="129"/>
    </row>
    <row r="537" spans="5:5" ht="15.75" customHeight="1" x14ac:dyDescent="0.25">
      <c r="E537" s="129"/>
    </row>
    <row r="538" spans="5:5" ht="15.75" customHeight="1" x14ac:dyDescent="0.25">
      <c r="E538" s="129"/>
    </row>
    <row r="539" spans="5:5" ht="15.75" customHeight="1" x14ac:dyDescent="0.25">
      <c r="E539" s="129"/>
    </row>
    <row r="540" spans="5:5" ht="15.75" customHeight="1" x14ac:dyDescent="0.25">
      <c r="E540" s="129"/>
    </row>
    <row r="541" spans="5:5" ht="15.75" customHeight="1" x14ac:dyDescent="0.25">
      <c r="E541" s="129"/>
    </row>
    <row r="542" spans="5:5" ht="15.75" customHeight="1" x14ac:dyDescent="0.25">
      <c r="E542" s="129"/>
    </row>
    <row r="543" spans="5:5" ht="15.75" customHeight="1" x14ac:dyDescent="0.25">
      <c r="E543" s="129"/>
    </row>
    <row r="544" spans="5:5" ht="15.75" customHeight="1" x14ac:dyDescent="0.25">
      <c r="E544" s="129"/>
    </row>
    <row r="545" spans="5:5" ht="15.75" customHeight="1" x14ac:dyDescent="0.25">
      <c r="E545" s="129"/>
    </row>
    <row r="546" spans="5:5" ht="15.75" customHeight="1" x14ac:dyDescent="0.25">
      <c r="E546" s="129"/>
    </row>
    <row r="547" spans="5:5" ht="15.75" customHeight="1" x14ac:dyDescent="0.25">
      <c r="E547" s="129"/>
    </row>
    <row r="548" spans="5:5" ht="15.75" customHeight="1" x14ac:dyDescent="0.25">
      <c r="E548" s="129"/>
    </row>
    <row r="549" spans="5:5" ht="15.75" customHeight="1" x14ac:dyDescent="0.25">
      <c r="E549" s="129"/>
    </row>
    <row r="550" spans="5:5" ht="15.75" customHeight="1" x14ac:dyDescent="0.25">
      <c r="E550" s="129"/>
    </row>
    <row r="551" spans="5:5" ht="15.75" customHeight="1" x14ac:dyDescent="0.25">
      <c r="E551" s="129"/>
    </row>
    <row r="552" spans="5:5" ht="15.75" customHeight="1" x14ac:dyDescent="0.25">
      <c r="E552" s="129"/>
    </row>
    <row r="553" spans="5:5" ht="15.75" customHeight="1" x14ac:dyDescent="0.25">
      <c r="E553" s="129"/>
    </row>
    <row r="554" spans="5:5" ht="15.75" customHeight="1" x14ac:dyDescent="0.25">
      <c r="E554" s="129"/>
    </row>
    <row r="555" spans="5:5" ht="15.75" customHeight="1" x14ac:dyDescent="0.25">
      <c r="E555" s="129"/>
    </row>
    <row r="556" spans="5:5" ht="15.75" customHeight="1" x14ac:dyDescent="0.25">
      <c r="E556" s="129"/>
    </row>
    <row r="557" spans="5:5" ht="15.75" customHeight="1" x14ac:dyDescent="0.25">
      <c r="E557" s="129"/>
    </row>
    <row r="558" spans="5:5" ht="15.75" customHeight="1" x14ac:dyDescent="0.25">
      <c r="E558" s="129"/>
    </row>
    <row r="559" spans="5:5" ht="15.75" customHeight="1" x14ac:dyDescent="0.25">
      <c r="E559" s="129"/>
    </row>
    <row r="560" spans="5:5" ht="15.75" customHeight="1" x14ac:dyDescent="0.25">
      <c r="E560" s="129"/>
    </row>
    <row r="561" spans="5:5" ht="15.75" customHeight="1" x14ac:dyDescent="0.25">
      <c r="E561" s="129"/>
    </row>
    <row r="562" spans="5:5" ht="15.75" customHeight="1" x14ac:dyDescent="0.25">
      <c r="E562" s="129"/>
    </row>
    <row r="563" spans="5:5" ht="15.75" customHeight="1" x14ac:dyDescent="0.25">
      <c r="E563" s="129"/>
    </row>
    <row r="564" spans="5:5" ht="15.75" customHeight="1" x14ac:dyDescent="0.25">
      <c r="E564" s="129"/>
    </row>
    <row r="565" spans="5:5" ht="15.75" customHeight="1" x14ac:dyDescent="0.25">
      <c r="E565" s="129"/>
    </row>
    <row r="566" spans="5:5" ht="15.75" customHeight="1" x14ac:dyDescent="0.25">
      <c r="E566" s="129"/>
    </row>
    <row r="567" spans="5:5" ht="15.75" customHeight="1" x14ac:dyDescent="0.25">
      <c r="E567" s="129"/>
    </row>
    <row r="568" spans="5:5" ht="15.75" customHeight="1" x14ac:dyDescent="0.25">
      <c r="E568" s="129"/>
    </row>
    <row r="569" spans="5:5" ht="15.75" customHeight="1" x14ac:dyDescent="0.25">
      <c r="E569" s="129"/>
    </row>
    <row r="570" spans="5:5" ht="15.75" customHeight="1" x14ac:dyDescent="0.25">
      <c r="E570" s="129"/>
    </row>
    <row r="571" spans="5:5" ht="15.75" customHeight="1" x14ac:dyDescent="0.25">
      <c r="E571" s="129"/>
    </row>
    <row r="572" spans="5:5" ht="15.75" customHeight="1" x14ac:dyDescent="0.25">
      <c r="E572" s="129"/>
    </row>
    <row r="573" spans="5:5" ht="15.75" customHeight="1" x14ac:dyDescent="0.25">
      <c r="E573" s="129"/>
    </row>
    <row r="574" spans="5:5" ht="15.75" customHeight="1" x14ac:dyDescent="0.25">
      <c r="E574" s="129"/>
    </row>
    <row r="575" spans="5:5" ht="15.75" customHeight="1" x14ac:dyDescent="0.25">
      <c r="E575" s="129"/>
    </row>
    <row r="576" spans="5:5" ht="15.75" customHeight="1" x14ac:dyDescent="0.25">
      <c r="E576" s="129"/>
    </row>
    <row r="577" spans="5:5" ht="15.75" customHeight="1" x14ac:dyDescent="0.25">
      <c r="E577" s="129"/>
    </row>
    <row r="578" spans="5:5" ht="15.75" customHeight="1" x14ac:dyDescent="0.25">
      <c r="E578" s="129"/>
    </row>
    <row r="579" spans="5:5" ht="15.75" customHeight="1" x14ac:dyDescent="0.25">
      <c r="E579" s="129"/>
    </row>
    <row r="580" spans="5:5" ht="15.75" customHeight="1" x14ac:dyDescent="0.25">
      <c r="E580" s="129"/>
    </row>
    <row r="581" spans="5:5" ht="15.75" customHeight="1" x14ac:dyDescent="0.25">
      <c r="E581" s="129"/>
    </row>
    <row r="582" spans="5:5" ht="15.75" customHeight="1" x14ac:dyDescent="0.25">
      <c r="E582" s="129"/>
    </row>
    <row r="583" spans="5:5" ht="15.75" customHeight="1" x14ac:dyDescent="0.25">
      <c r="E583" s="129"/>
    </row>
    <row r="584" spans="5:5" ht="15.75" customHeight="1" x14ac:dyDescent="0.25">
      <c r="E584" s="129"/>
    </row>
    <row r="585" spans="5:5" ht="15.75" customHeight="1" x14ac:dyDescent="0.25">
      <c r="E585" s="129"/>
    </row>
    <row r="586" spans="5:5" ht="15.75" customHeight="1" x14ac:dyDescent="0.25">
      <c r="E586" s="129"/>
    </row>
    <row r="587" spans="5:5" ht="15.75" customHeight="1" x14ac:dyDescent="0.25">
      <c r="E587" s="129"/>
    </row>
    <row r="588" spans="5:5" ht="15.75" customHeight="1" x14ac:dyDescent="0.25">
      <c r="E588" s="129"/>
    </row>
    <row r="589" spans="5:5" ht="15.75" customHeight="1" x14ac:dyDescent="0.25">
      <c r="E589" s="129"/>
    </row>
    <row r="590" spans="5:5" ht="15.75" customHeight="1" x14ac:dyDescent="0.25">
      <c r="E590" s="129"/>
    </row>
    <row r="591" spans="5:5" ht="15.75" customHeight="1" x14ac:dyDescent="0.25">
      <c r="E591" s="129"/>
    </row>
    <row r="592" spans="5:5" ht="15.75" customHeight="1" x14ac:dyDescent="0.25">
      <c r="E592" s="129"/>
    </row>
    <row r="593" spans="5:5" ht="15.75" customHeight="1" x14ac:dyDescent="0.25">
      <c r="E593" s="129"/>
    </row>
    <row r="594" spans="5:5" ht="15.75" customHeight="1" x14ac:dyDescent="0.25">
      <c r="E594" s="129"/>
    </row>
    <row r="595" spans="5:5" ht="15.75" customHeight="1" x14ac:dyDescent="0.25">
      <c r="E595" s="129"/>
    </row>
    <row r="596" spans="5:5" ht="15.75" customHeight="1" x14ac:dyDescent="0.25">
      <c r="E596" s="129"/>
    </row>
    <row r="597" spans="5:5" ht="15.75" customHeight="1" x14ac:dyDescent="0.25">
      <c r="E597" s="129"/>
    </row>
    <row r="598" spans="5:5" ht="15.75" customHeight="1" x14ac:dyDescent="0.25">
      <c r="E598" s="129"/>
    </row>
    <row r="599" spans="5:5" ht="15.75" customHeight="1" x14ac:dyDescent="0.25">
      <c r="E599" s="129"/>
    </row>
    <row r="600" spans="5:5" ht="15.75" customHeight="1" x14ac:dyDescent="0.25">
      <c r="E600" s="129"/>
    </row>
    <row r="601" spans="5:5" ht="15.75" customHeight="1" x14ac:dyDescent="0.25">
      <c r="E601" s="129"/>
    </row>
    <row r="602" spans="5:5" ht="15.75" customHeight="1" x14ac:dyDescent="0.25">
      <c r="E602" s="129"/>
    </row>
    <row r="603" spans="5:5" ht="15.75" customHeight="1" x14ac:dyDescent="0.25">
      <c r="E603" s="129"/>
    </row>
    <row r="604" spans="5:5" ht="15.75" customHeight="1" x14ac:dyDescent="0.25">
      <c r="E604" s="129"/>
    </row>
    <row r="605" spans="5:5" ht="15.75" customHeight="1" x14ac:dyDescent="0.25">
      <c r="E605" s="129"/>
    </row>
    <row r="606" spans="5:5" ht="15.75" customHeight="1" x14ac:dyDescent="0.25">
      <c r="E606" s="129"/>
    </row>
    <row r="607" spans="5:5" ht="15.75" customHeight="1" x14ac:dyDescent="0.25">
      <c r="E607" s="129"/>
    </row>
    <row r="608" spans="5:5" ht="15.75" customHeight="1" x14ac:dyDescent="0.25">
      <c r="E608" s="129"/>
    </row>
    <row r="609" spans="5:5" ht="15.75" customHeight="1" x14ac:dyDescent="0.25">
      <c r="E609" s="129"/>
    </row>
    <row r="610" spans="5:5" ht="15.75" customHeight="1" x14ac:dyDescent="0.25">
      <c r="E610" s="129"/>
    </row>
    <row r="611" spans="5:5" ht="15.75" customHeight="1" x14ac:dyDescent="0.25">
      <c r="E611" s="129"/>
    </row>
    <row r="612" spans="5:5" ht="15.75" customHeight="1" x14ac:dyDescent="0.25">
      <c r="E612" s="129"/>
    </row>
    <row r="613" spans="5:5" ht="15.75" customHeight="1" x14ac:dyDescent="0.25">
      <c r="E613" s="129"/>
    </row>
    <row r="614" spans="5:5" ht="15.75" customHeight="1" x14ac:dyDescent="0.25">
      <c r="E614" s="129"/>
    </row>
    <row r="615" spans="5:5" ht="15.75" customHeight="1" x14ac:dyDescent="0.25">
      <c r="E615" s="129"/>
    </row>
    <row r="616" spans="5:5" ht="15.75" customHeight="1" x14ac:dyDescent="0.25">
      <c r="E616" s="129"/>
    </row>
    <row r="617" spans="5:5" ht="15.75" customHeight="1" x14ac:dyDescent="0.25">
      <c r="E617" s="129"/>
    </row>
    <row r="618" spans="5:5" ht="15.75" customHeight="1" x14ac:dyDescent="0.25">
      <c r="E618" s="129"/>
    </row>
    <row r="619" spans="5:5" ht="15.75" customHeight="1" x14ac:dyDescent="0.25">
      <c r="E619" s="129"/>
    </row>
    <row r="620" spans="5:5" ht="15.75" customHeight="1" x14ac:dyDescent="0.25">
      <c r="E620" s="129"/>
    </row>
    <row r="621" spans="5:5" ht="15.75" customHeight="1" x14ac:dyDescent="0.25">
      <c r="E621" s="129"/>
    </row>
    <row r="622" spans="5:5" ht="15.75" customHeight="1" x14ac:dyDescent="0.25">
      <c r="E622" s="129"/>
    </row>
    <row r="623" spans="5:5" ht="15.75" customHeight="1" x14ac:dyDescent="0.25">
      <c r="E623" s="129"/>
    </row>
    <row r="624" spans="5:5" ht="15.75" customHeight="1" x14ac:dyDescent="0.25">
      <c r="E624" s="129"/>
    </row>
    <row r="625" spans="5:5" ht="15.75" customHeight="1" x14ac:dyDescent="0.25">
      <c r="E625" s="129"/>
    </row>
    <row r="626" spans="5:5" ht="15.75" customHeight="1" x14ac:dyDescent="0.25">
      <c r="E626" s="129"/>
    </row>
    <row r="627" spans="5:5" ht="15.75" customHeight="1" x14ac:dyDescent="0.25">
      <c r="E627" s="129"/>
    </row>
    <row r="628" spans="5:5" ht="15.75" customHeight="1" x14ac:dyDescent="0.25">
      <c r="E628" s="129"/>
    </row>
    <row r="629" spans="5:5" ht="15.75" customHeight="1" x14ac:dyDescent="0.25">
      <c r="E629" s="129"/>
    </row>
    <row r="630" spans="5:5" ht="15.75" customHeight="1" x14ac:dyDescent="0.25">
      <c r="E630" s="129"/>
    </row>
    <row r="631" spans="5:5" ht="15.75" customHeight="1" x14ac:dyDescent="0.25">
      <c r="E631" s="129"/>
    </row>
    <row r="632" spans="5:5" ht="15.75" customHeight="1" x14ac:dyDescent="0.25">
      <c r="E632" s="129"/>
    </row>
    <row r="633" spans="5:5" ht="15.75" customHeight="1" x14ac:dyDescent="0.25">
      <c r="E633" s="129"/>
    </row>
    <row r="634" spans="5:5" ht="15.75" customHeight="1" x14ac:dyDescent="0.25">
      <c r="E634" s="129"/>
    </row>
    <row r="635" spans="5:5" ht="15.75" customHeight="1" x14ac:dyDescent="0.25">
      <c r="E635" s="129"/>
    </row>
    <row r="636" spans="5:5" ht="15.75" customHeight="1" x14ac:dyDescent="0.25">
      <c r="E636" s="129"/>
    </row>
    <row r="637" spans="5:5" ht="15.75" customHeight="1" x14ac:dyDescent="0.25">
      <c r="E637" s="129"/>
    </row>
    <row r="638" spans="5:5" ht="15.75" customHeight="1" x14ac:dyDescent="0.25">
      <c r="E638" s="129"/>
    </row>
    <row r="639" spans="5:5" ht="15.75" customHeight="1" x14ac:dyDescent="0.25">
      <c r="E639" s="129"/>
    </row>
    <row r="640" spans="5:5" ht="15.75" customHeight="1" x14ac:dyDescent="0.25">
      <c r="E640" s="129"/>
    </row>
    <row r="641" spans="5:5" ht="15.75" customHeight="1" x14ac:dyDescent="0.25">
      <c r="E641" s="129"/>
    </row>
    <row r="642" spans="5:5" ht="15.75" customHeight="1" x14ac:dyDescent="0.25">
      <c r="E642" s="129"/>
    </row>
    <row r="643" spans="5:5" ht="15.75" customHeight="1" x14ac:dyDescent="0.25">
      <c r="E643" s="129"/>
    </row>
    <row r="644" spans="5:5" ht="15.75" customHeight="1" x14ac:dyDescent="0.25">
      <c r="E644" s="129"/>
    </row>
    <row r="645" spans="5:5" ht="15.75" customHeight="1" x14ac:dyDescent="0.25">
      <c r="E645" s="129"/>
    </row>
    <row r="646" spans="5:5" ht="15.75" customHeight="1" x14ac:dyDescent="0.25">
      <c r="E646" s="129"/>
    </row>
    <row r="647" spans="5:5" ht="15.75" customHeight="1" x14ac:dyDescent="0.25">
      <c r="E647" s="129"/>
    </row>
    <row r="648" spans="5:5" ht="15.75" customHeight="1" x14ac:dyDescent="0.25">
      <c r="E648" s="129"/>
    </row>
    <row r="649" spans="5:5" ht="15.75" customHeight="1" x14ac:dyDescent="0.25">
      <c r="E649" s="129"/>
    </row>
    <row r="650" spans="5:5" ht="15.75" customHeight="1" x14ac:dyDescent="0.25">
      <c r="E650" s="129"/>
    </row>
    <row r="651" spans="5:5" ht="15.75" customHeight="1" x14ac:dyDescent="0.25">
      <c r="E651" s="129"/>
    </row>
    <row r="652" spans="5:5" ht="15.75" customHeight="1" x14ac:dyDescent="0.25">
      <c r="E652" s="129"/>
    </row>
    <row r="653" spans="5:5" ht="15.75" customHeight="1" x14ac:dyDescent="0.25">
      <c r="E653" s="129"/>
    </row>
    <row r="654" spans="5:5" ht="15.75" customHeight="1" x14ac:dyDescent="0.25">
      <c r="E654" s="129"/>
    </row>
    <row r="655" spans="5:5" ht="15.75" customHeight="1" x14ac:dyDescent="0.25">
      <c r="E655" s="129"/>
    </row>
    <row r="656" spans="5:5" ht="15.75" customHeight="1" x14ac:dyDescent="0.25">
      <c r="E656" s="129"/>
    </row>
    <row r="657" spans="5:5" ht="15.75" customHeight="1" x14ac:dyDescent="0.25">
      <c r="E657" s="129"/>
    </row>
    <row r="658" spans="5:5" ht="15.75" customHeight="1" x14ac:dyDescent="0.25">
      <c r="E658" s="129"/>
    </row>
    <row r="659" spans="5:5" ht="15.75" customHeight="1" x14ac:dyDescent="0.25">
      <c r="E659" s="129"/>
    </row>
    <row r="660" spans="5:5" ht="15.75" customHeight="1" x14ac:dyDescent="0.25">
      <c r="E660" s="129"/>
    </row>
    <row r="661" spans="5:5" ht="15.75" customHeight="1" x14ac:dyDescent="0.25">
      <c r="E661" s="129"/>
    </row>
    <row r="662" spans="5:5" ht="15.75" customHeight="1" x14ac:dyDescent="0.25">
      <c r="E662" s="129"/>
    </row>
    <row r="663" spans="5:5" ht="15.75" customHeight="1" x14ac:dyDescent="0.25">
      <c r="E663" s="129"/>
    </row>
    <row r="664" spans="5:5" ht="15.75" customHeight="1" x14ac:dyDescent="0.25">
      <c r="E664" s="129"/>
    </row>
    <row r="665" spans="5:5" ht="15.75" customHeight="1" x14ac:dyDescent="0.25">
      <c r="E665" s="129"/>
    </row>
    <row r="666" spans="5:5" ht="15.75" customHeight="1" x14ac:dyDescent="0.25">
      <c r="E666" s="129"/>
    </row>
    <row r="667" spans="5:5" ht="15.75" customHeight="1" x14ac:dyDescent="0.25">
      <c r="E667" s="129"/>
    </row>
    <row r="668" spans="5:5" ht="15.75" customHeight="1" x14ac:dyDescent="0.25">
      <c r="E668" s="129"/>
    </row>
    <row r="669" spans="5:5" ht="15.75" customHeight="1" x14ac:dyDescent="0.25">
      <c r="E669" s="129"/>
    </row>
    <row r="670" spans="5:5" ht="15.75" customHeight="1" x14ac:dyDescent="0.25">
      <c r="E670" s="129"/>
    </row>
    <row r="671" spans="5:5" ht="15.75" customHeight="1" x14ac:dyDescent="0.25">
      <c r="E671" s="129"/>
    </row>
    <row r="672" spans="5:5" ht="15.75" customHeight="1" x14ac:dyDescent="0.25">
      <c r="E672" s="129"/>
    </row>
    <row r="673" spans="5:5" ht="15.75" customHeight="1" x14ac:dyDescent="0.25">
      <c r="E673" s="129"/>
    </row>
    <row r="674" spans="5:5" ht="15.75" customHeight="1" x14ac:dyDescent="0.25">
      <c r="E674" s="129"/>
    </row>
    <row r="675" spans="5:5" ht="15.75" customHeight="1" x14ac:dyDescent="0.25">
      <c r="E675" s="129"/>
    </row>
    <row r="676" spans="5:5" ht="15.75" customHeight="1" x14ac:dyDescent="0.25">
      <c r="E676" s="129"/>
    </row>
    <row r="677" spans="5:5" ht="15.75" customHeight="1" x14ac:dyDescent="0.25">
      <c r="E677" s="129"/>
    </row>
    <row r="678" spans="5:5" ht="15.75" customHeight="1" x14ac:dyDescent="0.25">
      <c r="E678" s="129"/>
    </row>
    <row r="679" spans="5:5" ht="15.75" customHeight="1" x14ac:dyDescent="0.25">
      <c r="E679" s="129"/>
    </row>
    <row r="680" spans="5:5" ht="15.75" customHeight="1" x14ac:dyDescent="0.25">
      <c r="E680" s="129"/>
    </row>
    <row r="681" spans="5:5" ht="15.75" customHeight="1" x14ac:dyDescent="0.25">
      <c r="E681" s="129"/>
    </row>
    <row r="682" spans="5:5" ht="15.75" customHeight="1" x14ac:dyDescent="0.25">
      <c r="E682" s="129"/>
    </row>
    <row r="683" spans="5:5" ht="15.75" customHeight="1" x14ac:dyDescent="0.25">
      <c r="E683" s="129"/>
    </row>
    <row r="684" spans="5:5" ht="15.75" customHeight="1" x14ac:dyDescent="0.25">
      <c r="E684" s="129"/>
    </row>
    <row r="685" spans="5:5" ht="15.75" customHeight="1" x14ac:dyDescent="0.25">
      <c r="E685" s="129"/>
    </row>
    <row r="686" spans="5:5" ht="15.75" customHeight="1" x14ac:dyDescent="0.25">
      <c r="E686" s="129"/>
    </row>
    <row r="687" spans="5:5" ht="15.75" customHeight="1" x14ac:dyDescent="0.25">
      <c r="E687" s="129"/>
    </row>
    <row r="688" spans="5:5" ht="15.75" customHeight="1" x14ac:dyDescent="0.25">
      <c r="E688" s="129"/>
    </row>
    <row r="689" spans="5:5" ht="15.75" customHeight="1" x14ac:dyDescent="0.25">
      <c r="E689" s="129"/>
    </row>
    <row r="690" spans="5:5" ht="15.75" customHeight="1" x14ac:dyDescent="0.25">
      <c r="E690" s="129"/>
    </row>
    <row r="691" spans="5:5" ht="15.75" customHeight="1" x14ac:dyDescent="0.25">
      <c r="E691" s="129"/>
    </row>
    <row r="692" spans="5:5" ht="15.75" customHeight="1" x14ac:dyDescent="0.25">
      <c r="E692" s="129"/>
    </row>
    <row r="693" spans="5:5" ht="15.75" customHeight="1" x14ac:dyDescent="0.25">
      <c r="E693" s="129"/>
    </row>
    <row r="694" spans="5:5" ht="15.75" customHeight="1" x14ac:dyDescent="0.25">
      <c r="E694" s="129"/>
    </row>
    <row r="695" spans="5:5" ht="15.75" customHeight="1" x14ac:dyDescent="0.25">
      <c r="E695" s="129"/>
    </row>
    <row r="696" spans="5:5" ht="15.75" customHeight="1" x14ac:dyDescent="0.25">
      <c r="E696" s="129"/>
    </row>
    <row r="697" spans="5:5" ht="15.75" customHeight="1" x14ac:dyDescent="0.25">
      <c r="E697" s="129"/>
    </row>
    <row r="698" spans="5:5" ht="15.75" customHeight="1" x14ac:dyDescent="0.25">
      <c r="E698" s="129"/>
    </row>
    <row r="699" spans="5:5" ht="15.75" customHeight="1" x14ac:dyDescent="0.25">
      <c r="E699" s="129"/>
    </row>
    <row r="700" spans="5:5" ht="15.75" customHeight="1" x14ac:dyDescent="0.25">
      <c r="E700" s="129"/>
    </row>
    <row r="701" spans="5:5" ht="15.75" customHeight="1" x14ac:dyDescent="0.25">
      <c r="E701" s="129"/>
    </row>
    <row r="702" spans="5:5" ht="15.75" customHeight="1" x14ac:dyDescent="0.25">
      <c r="E702" s="129"/>
    </row>
    <row r="703" spans="5:5" ht="15.75" customHeight="1" x14ac:dyDescent="0.25">
      <c r="E703" s="129"/>
    </row>
    <row r="704" spans="5:5" ht="15.75" customHeight="1" x14ac:dyDescent="0.25">
      <c r="E704" s="129"/>
    </row>
    <row r="705" spans="5:5" ht="15.75" customHeight="1" x14ac:dyDescent="0.25">
      <c r="E705" s="129"/>
    </row>
    <row r="706" spans="5:5" ht="15.75" customHeight="1" x14ac:dyDescent="0.25">
      <c r="E706" s="129"/>
    </row>
    <row r="707" spans="5:5" ht="15.75" customHeight="1" x14ac:dyDescent="0.25">
      <c r="E707" s="129"/>
    </row>
    <row r="708" spans="5:5" ht="15.75" customHeight="1" x14ac:dyDescent="0.25">
      <c r="E708" s="129"/>
    </row>
    <row r="709" spans="5:5" ht="15.75" customHeight="1" x14ac:dyDescent="0.25">
      <c r="E709" s="129"/>
    </row>
    <row r="710" spans="5:5" ht="15.75" customHeight="1" x14ac:dyDescent="0.25">
      <c r="E710" s="129"/>
    </row>
    <row r="711" spans="5:5" ht="15.75" customHeight="1" x14ac:dyDescent="0.25">
      <c r="E711" s="129"/>
    </row>
    <row r="712" spans="5:5" ht="15.75" customHeight="1" x14ac:dyDescent="0.25">
      <c r="E712" s="129"/>
    </row>
    <row r="713" spans="5:5" ht="15.75" customHeight="1" x14ac:dyDescent="0.25">
      <c r="E713" s="129"/>
    </row>
    <row r="714" spans="5:5" ht="15.75" customHeight="1" x14ac:dyDescent="0.25">
      <c r="E714" s="129"/>
    </row>
    <row r="715" spans="5:5" ht="15.75" customHeight="1" x14ac:dyDescent="0.25">
      <c r="E715" s="129"/>
    </row>
    <row r="716" spans="5:5" ht="15.75" customHeight="1" x14ac:dyDescent="0.25">
      <c r="E716" s="129"/>
    </row>
    <row r="717" spans="5:5" ht="15.75" customHeight="1" x14ac:dyDescent="0.25">
      <c r="E717" s="129"/>
    </row>
    <row r="718" spans="5:5" ht="15.75" customHeight="1" x14ac:dyDescent="0.25">
      <c r="E718" s="129"/>
    </row>
    <row r="719" spans="5:5" ht="15.75" customHeight="1" x14ac:dyDescent="0.25">
      <c r="E719" s="129"/>
    </row>
    <row r="720" spans="5:5" ht="15.75" customHeight="1" x14ac:dyDescent="0.25">
      <c r="E720" s="129"/>
    </row>
    <row r="721" spans="5:5" ht="15.75" customHeight="1" x14ac:dyDescent="0.25">
      <c r="E721" s="129"/>
    </row>
    <row r="722" spans="5:5" ht="15.75" customHeight="1" x14ac:dyDescent="0.25">
      <c r="E722" s="129"/>
    </row>
    <row r="723" spans="5:5" ht="15.75" customHeight="1" x14ac:dyDescent="0.25">
      <c r="E723" s="129"/>
    </row>
    <row r="724" spans="5:5" ht="15.75" customHeight="1" x14ac:dyDescent="0.25">
      <c r="E724" s="129"/>
    </row>
    <row r="725" spans="5:5" ht="15.75" customHeight="1" x14ac:dyDescent="0.25">
      <c r="E725" s="129"/>
    </row>
    <row r="726" spans="5:5" ht="15.75" customHeight="1" x14ac:dyDescent="0.25">
      <c r="E726" s="129"/>
    </row>
    <row r="727" spans="5:5" ht="15.75" customHeight="1" x14ac:dyDescent="0.25">
      <c r="E727" s="129"/>
    </row>
    <row r="728" spans="5:5" ht="15.75" customHeight="1" x14ac:dyDescent="0.25">
      <c r="E728" s="129"/>
    </row>
    <row r="729" spans="5:5" ht="15.75" customHeight="1" x14ac:dyDescent="0.25">
      <c r="E729" s="129"/>
    </row>
    <row r="730" spans="5:5" ht="15.75" customHeight="1" x14ac:dyDescent="0.25">
      <c r="E730" s="129"/>
    </row>
    <row r="731" spans="5:5" ht="15.75" customHeight="1" x14ac:dyDescent="0.25">
      <c r="E731" s="129"/>
    </row>
    <row r="732" spans="5:5" ht="15.75" customHeight="1" x14ac:dyDescent="0.25">
      <c r="E732" s="129"/>
    </row>
    <row r="733" spans="5:5" ht="15.75" customHeight="1" x14ac:dyDescent="0.25">
      <c r="E733" s="129"/>
    </row>
    <row r="734" spans="5:5" ht="15.75" customHeight="1" x14ac:dyDescent="0.25">
      <c r="E734" s="129"/>
    </row>
    <row r="735" spans="5:5" ht="15.75" customHeight="1" x14ac:dyDescent="0.25">
      <c r="E735" s="129"/>
    </row>
    <row r="736" spans="5:5" ht="15.75" customHeight="1" x14ac:dyDescent="0.25">
      <c r="E736" s="129"/>
    </row>
    <row r="737" spans="5:5" ht="15.75" customHeight="1" x14ac:dyDescent="0.25">
      <c r="E737" s="129"/>
    </row>
    <row r="738" spans="5:5" ht="15.75" customHeight="1" x14ac:dyDescent="0.25">
      <c r="E738" s="129"/>
    </row>
    <row r="739" spans="5:5" ht="15.75" customHeight="1" x14ac:dyDescent="0.25">
      <c r="E739" s="129"/>
    </row>
    <row r="740" spans="5:5" ht="15.75" customHeight="1" x14ac:dyDescent="0.25">
      <c r="E740" s="129"/>
    </row>
    <row r="741" spans="5:5" ht="15.75" customHeight="1" x14ac:dyDescent="0.25">
      <c r="E741" s="129"/>
    </row>
    <row r="742" spans="5:5" ht="15.75" customHeight="1" x14ac:dyDescent="0.25">
      <c r="E742" s="129"/>
    </row>
    <row r="743" spans="5:5" ht="15.75" customHeight="1" x14ac:dyDescent="0.25">
      <c r="E743" s="129"/>
    </row>
    <row r="744" spans="5:5" ht="15.75" customHeight="1" x14ac:dyDescent="0.25">
      <c r="E744" s="129"/>
    </row>
    <row r="745" spans="5:5" ht="15.75" customHeight="1" x14ac:dyDescent="0.25">
      <c r="E745" s="129"/>
    </row>
    <row r="746" spans="5:5" ht="15.75" customHeight="1" x14ac:dyDescent="0.25">
      <c r="E746" s="129"/>
    </row>
    <row r="747" spans="5:5" ht="15.75" customHeight="1" x14ac:dyDescent="0.25">
      <c r="E747" s="129"/>
    </row>
    <row r="748" spans="5:5" ht="15.75" customHeight="1" x14ac:dyDescent="0.25">
      <c r="E748" s="129"/>
    </row>
    <row r="749" spans="5:5" ht="15.75" customHeight="1" x14ac:dyDescent="0.25">
      <c r="E749" s="129"/>
    </row>
    <row r="750" spans="5:5" ht="15.75" customHeight="1" x14ac:dyDescent="0.25">
      <c r="E750" s="129"/>
    </row>
    <row r="751" spans="5:5" ht="15.75" customHeight="1" x14ac:dyDescent="0.25">
      <c r="E751" s="129"/>
    </row>
    <row r="752" spans="5:5" ht="15.75" customHeight="1" x14ac:dyDescent="0.25">
      <c r="E752" s="129"/>
    </row>
    <row r="753" spans="5:5" ht="15.75" customHeight="1" x14ac:dyDescent="0.25">
      <c r="E753" s="129"/>
    </row>
    <row r="754" spans="5:5" ht="15.75" customHeight="1" x14ac:dyDescent="0.25">
      <c r="E754" s="129"/>
    </row>
    <row r="755" spans="5:5" ht="15.75" customHeight="1" x14ac:dyDescent="0.25">
      <c r="E755" s="129"/>
    </row>
    <row r="756" spans="5:5" ht="15.75" customHeight="1" x14ac:dyDescent="0.25">
      <c r="E756" s="129"/>
    </row>
    <row r="757" spans="5:5" ht="15.75" customHeight="1" x14ac:dyDescent="0.25">
      <c r="E757" s="129"/>
    </row>
    <row r="758" spans="5:5" ht="15.75" customHeight="1" x14ac:dyDescent="0.25">
      <c r="E758" s="129"/>
    </row>
    <row r="759" spans="5:5" ht="15.75" customHeight="1" x14ac:dyDescent="0.25">
      <c r="E759" s="129"/>
    </row>
    <row r="760" spans="5:5" ht="15.75" customHeight="1" x14ac:dyDescent="0.25">
      <c r="E760" s="129"/>
    </row>
    <row r="761" spans="5:5" ht="15.75" customHeight="1" x14ac:dyDescent="0.25">
      <c r="E761" s="129"/>
    </row>
    <row r="762" spans="5:5" ht="15.75" customHeight="1" x14ac:dyDescent="0.25">
      <c r="E762" s="129"/>
    </row>
    <row r="763" spans="5:5" ht="15.75" customHeight="1" x14ac:dyDescent="0.25">
      <c r="E763" s="129"/>
    </row>
    <row r="764" spans="5:5" ht="15.75" customHeight="1" x14ac:dyDescent="0.25">
      <c r="E764" s="129"/>
    </row>
    <row r="765" spans="5:5" ht="15.75" customHeight="1" x14ac:dyDescent="0.25">
      <c r="E765" s="129"/>
    </row>
    <row r="766" spans="5:5" ht="15.75" customHeight="1" x14ac:dyDescent="0.25">
      <c r="E766" s="129"/>
    </row>
    <row r="767" spans="5:5" ht="15.75" customHeight="1" x14ac:dyDescent="0.25">
      <c r="E767" s="129"/>
    </row>
    <row r="768" spans="5:5" ht="15.75" customHeight="1" x14ac:dyDescent="0.25">
      <c r="E768" s="129"/>
    </row>
    <row r="769" spans="5:5" ht="15.75" customHeight="1" x14ac:dyDescent="0.25">
      <c r="E769" s="129"/>
    </row>
    <row r="770" spans="5:5" ht="15.75" customHeight="1" x14ac:dyDescent="0.25">
      <c r="E770" s="129"/>
    </row>
    <row r="771" spans="5:5" ht="15.75" customHeight="1" x14ac:dyDescent="0.25">
      <c r="E771" s="129"/>
    </row>
    <row r="772" spans="5:5" ht="15.75" customHeight="1" x14ac:dyDescent="0.25">
      <c r="E772" s="129"/>
    </row>
    <row r="773" spans="5:5" ht="15.75" customHeight="1" x14ac:dyDescent="0.25">
      <c r="E773" s="129"/>
    </row>
    <row r="774" spans="5:5" ht="15.75" customHeight="1" x14ac:dyDescent="0.25">
      <c r="E774" s="129"/>
    </row>
    <row r="775" spans="5:5" ht="15.75" customHeight="1" x14ac:dyDescent="0.25">
      <c r="E775" s="129"/>
    </row>
    <row r="776" spans="5:5" ht="15.75" customHeight="1" x14ac:dyDescent="0.25">
      <c r="E776" s="129"/>
    </row>
    <row r="777" spans="5:5" ht="15.75" customHeight="1" x14ac:dyDescent="0.25">
      <c r="E777" s="129"/>
    </row>
    <row r="778" spans="5:5" ht="15.75" customHeight="1" x14ac:dyDescent="0.25">
      <c r="E778" s="129"/>
    </row>
    <row r="779" spans="5:5" ht="15.75" customHeight="1" x14ac:dyDescent="0.25">
      <c r="E779" s="129"/>
    </row>
    <row r="780" spans="5:5" ht="15.75" customHeight="1" x14ac:dyDescent="0.25">
      <c r="E780" s="129"/>
    </row>
    <row r="781" spans="5:5" ht="15.75" customHeight="1" x14ac:dyDescent="0.25">
      <c r="E781" s="129"/>
    </row>
    <row r="782" spans="5:5" ht="15.75" customHeight="1" x14ac:dyDescent="0.25">
      <c r="E782" s="129"/>
    </row>
    <row r="783" spans="5:5" ht="15.75" customHeight="1" x14ac:dyDescent="0.25">
      <c r="E783" s="129"/>
    </row>
    <row r="784" spans="5:5" ht="15.75" customHeight="1" x14ac:dyDescent="0.25">
      <c r="E784" s="129"/>
    </row>
    <row r="785" spans="5:5" ht="15.75" customHeight="1" x14ac:dyDescent="0.25">
      <c r="E785" s="129"/>
    </row>
    <row r="786" spans="5:5" ht="15.75" customHeight="1" x14ac:dyDescent="0.25">
      <c r="E786" s="129"/>
    </row>
    <row r="787" spans="5:5" ht="15.75" customHeight="1" x14ac:dyDescent="0.25">
      <c r="E787" s="129"/>
    </row>
    <row r="788" spans="5:5" ht="15.75" customHeight="1" x14ac:dyDescent="0.25">
      <c r="E788" s="129"/>
    </row>
    <row r="789" spans="5:5" ht="15.75" customHeight="1" x14ac:dyDescent="0.25">
      <c r="E789" s="129"/>
    </row>
    <row r="790" spans="5:5" ht="15.75" customHeight="1" x14ac:dyDescent="0.25">
      <c r="E790" s="129"/>
    </row>
    <row r="791" spans="5:5" ht="15.75" customHeight="1" x14ac:dyDescent="0.25">
      <c r="E791" s="129"/>
    </row>
    <row r="792" spans="5:5" ht="15.75" customHeight="1" x14ac:dyDescent="0.25">
      <c r="E792" s="129"/>
    </row>
    <row r="793" spans="5:5" ht="15.75" customHeight="1" x14ac:dyDescent="0.25">
      <c r="E793" s="129"/>
    </row>
    <row r="794" spans="5:5" ht="15.75" customHeight="1" x14ac:dyDescent="0.25">
      <c r="E794" s="129"/>
    </row>
    <row r="795" spans="5:5" ht="15.75" customHeight="1" x14ac:dyDescent="0.25">
      <c r="E795" s="129"/>
    </row>
    <row r="796" spans="5:5" ht="15.75" customHeight="1" x14ac:dyDescent="0.25">
      <c r="E796" s="129"/>
    </row>
    <row r="797" spans="5:5" ht="15.75" customHeight="1" x14ac:dyDescent="0.25">
      <c r="E797" s="129"/>
    </row>
    <row r="798" spans="5:5" ht="15.75" customHeight="1" x14ac:dyDescent="0.25">
      <c r="E798" s="129"/>
    </row>
    <row r="799" spans="5:5" ht="15.75" customHeight="1" x14ac:dyDescent="0.25">
      <c r="E799" s="129"/>
    </row>
    <row r="800" spans="5:5" ht="15.75" customHeight="1" x14ac:dyDescent="0.25">
      <c r="E800" s="129"/>
    </row>
    <row r="801" spans="5:5" ht="15.75" customHeight="1" x14ac:dyDescent="0.25">
      <c r="E801" s="129"/>
    </row>
    <row r="802" spans="5:5" ht="15.75" customHeight="1" x14ac:dyDescent="0.25">
      <c r="E802" s="129"/>
    </row>
    <row r="803" spans="5:5" ht="15.75" customHeight="1" x14ac:dyDescent="0.25">
      <c r="E803" s="129"/>
    </row>
    <row r="804" spans="5:5" ht="15.75" customHeight="1" x14ac:dyDescent="0.25">
      <c r="E804" s="129"/>
    </row>
    <row r="805" spans="5:5" ht="15.75" customHeight="1" x14ac:dyDescent="0.25">
      <c r="E805" s="129"/>
    </row>
    <row r="806" spans="5:5" ht="15.75" customHeight="1" x14ac:dyDescent="0.25">
      <c r="E806" s="129"/>
    </row>
    <row r="807" spans="5:5" ht="15.75" customHeight="1" x14ac:dyDescent="0.25">
      <c r="E807" s="129"/>
    </row>
    <row r="808" spans="5:5" ht="15.75" customHeight="1" x14ac:dyDescent="0.25">
      <c r="E808" s="129"/>
    </row>
    <row r="809" spans="5:5" ht="15.75" customHeight="1" x14ac:dyDescent="0.25">
      <c r="E809" s="129"/>
    </row>
    <row r="810" spans="5:5" ht="15.75" customHeight="1" x14ac:dyDescent="0.25">
      <c r="E810" s="129"/>
    </row>
    <row r="811" spans="5:5" ht="15.75" customHeight="1" x14ac:dyDescent="0.25">
      <c r="E811" s="129"/>
    </row>
    <row r="812" spans="5:5" ht="15.75" customHeight="1" x14ac:dyDescent="0.25">
      <c r="E812" s="129"/>
    </row>
    <row r="813" spans="5:5" ht="15.75" customHeight="1" x14ac:dyDescent="0.25">
      <c r="E813" s="129"/>
    </row>
    <row r="814" spans="5:5" ht="15.75" customHeight="1" x14ac:dyDescent="0.25">
      <c r="E814" s="129"/>
    </row>
    <row r="815" spans="5:5" ht="15.75" customHeight="1" x14ac:dyDescent="0.25">
      <c r="E815" s="129"/>
    </row>
    <row r="816" spans="5:5" ht="15.75" customHeight="1" x14ac:dyDescent="0.25">
      <c r="E816" s="129"/>
    </row>
    <row r="817" spans="5:5" ht="15.75" customHeight="1" x14ac:dyDescent="0.25">
      <c r="E817" s="129"/>
    </row>
    <row r="818" spans="5:5" ht="15.75" customHeight="1" x14ac:dyDescent="0.25">
      <c r="E818" s="129"/>
    </row>
    <row r="819" spans="5:5" ht="15.75" customHeight="1" x14ac:dyDescent="0.25">
      <c r="E819" s="129"/>
    </row>
    <row r="820" spans="5:5" ht="15.75" customHeight="1" x14ac:dyDescent="0.25">
      <c r="E820" s="129"/>
    </row>
    <row r="821" spans="5:5" ht="15.75" customHeight="1" x14ac:dyDescent="0.25">
      <c r="E821" s="129"/>
    </row>
    <row r="822" spans="5:5" ht="15.75" customHeight="1" x14ac:dyDescent="0.25">
      <c r="E822" s="129"/>
    </row>
    <row r="823" spans="5:5" ht="15.75" customHeight="1" x14ac:dyDescent="0.25">
      <c r="E823" s="129"/>
    </row>
    <row r="824" spans="5:5" ht="15.75" customHeight="1" x14ac:dyDescent="0.25">
      <c r="E824" s="129"/>
    </row>
    <row r="825" spans="5:5" ht="15.75" customHeight="1" x14ac:dyDescent="0.25">
      <c r="E825" s="129"/>
    </row>
    <row r="826" spans="5:5" ht="15.75" customHeight="1" x14ac:dyDescent="0.25">
      <c r="E826" s="129"/>
    </row>
    <row r="827" spans="5:5" ht="15.75" customHeight="1" x14ac:dyDescent="0.25">
      <c r="E827" s="129"/>
    </row>
    <row r="828" spans="5:5" ht="15.75" customHeight="1" x14ac:dyDescent="0.25">
      <c r="E828" s="129"/>
    </row>
    <row r="829" spans="5:5" ht="15.75" customHeight="1" x14ac:dyDescent="0.25">
      <c r="E829" s="129"/>
    </row>
    <row r="830" spans="5:5" ht="15.75" customHeight="1" x14ac:dyDescent="0.25">
      <c r="E830" s="129"/>
    </row>
    <row r="831" spans="5:5" ht="15.75" customHeight="1" x14ac:dyDescent="0.25">
      <c r="E831" s="129"/>
    </row>
    <row r="832" spans="5:5" ht="15.75" customHeight="1" x14ac:dyDescent="0.25">
      <c r="E832" s="129"/>
    </row>
    <row r="833" spans="5:5" ht="15.75" customHeight="1" x14ac:dyDescent="0.25">
      <c r="E833" s="129"/>
    </row>
    <row r="834" spans="5:5" ht="15.75" customHeight="1" x14ac:dyDescent="0.25">
      <c r="E834" s="129"/>
    </row>
    <row r="835" spans="5:5" ht="15.75" customHeight="1" x14ac:dyDescent="0.25">
      <c r="E835" s="129"/>
    </row>
    <row r="836" spans="5:5" ht="15.75" customHeight="1" x14ac:dyDescent="0.25">
      <c r="E836" s="129"/>
    </row>
    <row r="837" spans="5:5" ht="15.75" customHeight="1" x14ac:dyDescent="0.25">
      <c r="E837" s="129"/>
    </row>
    <row r="838" spans="5:5" ht="15.75" customHeight="1" x14ac:dyDescent="0.25">
      <c r="E838" s="129"/>
    </row>
    <row r="839" spans="5:5" ht="15.75" customHeight="1" x14ac:dyDescent="0.25">
      <c r="E839" s="129"/>
    </row>
    <row r="840" spans="5:5" ht="15.75" customHeight="1" x14ac:dyDescent="0.25">
      <c r="E840" s="129"/>
    </row>
    <row r="841" spans="5:5" ht="15.75" customHeight="1" x14ac:dyDescent="0.25">
      <c r="E841" s="129"/>
    </row>
    <row r="842" spans="5:5" ht="15.75" customHeight="1" x14ac:dyDescent="0.25">
      <c r="E842" s="129"/>
    </row>
    <row r="843" spans="5:5" ht="15.75" customHeight="1" x14ac:dyDescent="0.25">
      <c r="E843" s="129"/>
    </row>
    <row r="844" spans="5:5" ht="15.75" customHeight="1" x14ac:dyDescent="0.25">
      <c r="E844" s="129"/>
    </row>
    <row r="845" spans="5:5" ht="15.75" customHeight="1" x14ac:dyDescent="0.25">
      <c r="E845" s="129"/>
    </row>
    <row r="846" spans="5:5" ht="15.75" customHeight="1" x14ac:dyDescent="0.25">
      <c r="E846" s="129"/>
    </row>
    <row r="847" spans="5:5" ht="15.75" customHeight="1" x14ac:dyDescent="0.25">
      <c r="E847" s="129"/>
    </row>
    <row r="848" spans="5:5" ht="15.75" customHeight="1" x14ac:dyDescent="0.25">
      <c r="E848" s="129"/>
    </row>
    <row r="849" spans="5:5" ht="15.75" customHeight="1" x14ac:dyDescent="0.25">
      <c r="E849" s="129"/>
    </row>
    <row r="850" spans="5:5" ht="15.75" customHeight="1" x14ac:dyDescent="0.25">
      <c r="E850" s="129"/>
    </row>
    <row r="851" spans="5:5" ht="15.75" customHeight="1" x14ac:dyDescent="0.25">
      <c r="E851" s="129"/>
    </row>
    <row r="852" spans="5:5" ht="15.75" customHeight="1" x14ac:dyDescent="0.25">
      <c r="E852" s="129"/>
    </row>
    <row r="853" spans="5:5" ht="15.75" customHeight="1" x14ac:dyDescent="0.25">
      <c r="E853" s="129"/>
    </row>
    <row r="854" spans="5:5" ht="15.75" customHeight="1" x14ac:dyDescent="0.25">
      <c r="E854" s="129"/>
    </row>
    <row r="855" spans="5:5" ht="15.75" customHeight="1" x14ac:dyDescent="0.25">
      <c r="E855" s="129"/>
    </row>
    <row r="856" spans="5:5" ht="15.75" customHeight="1" x14ac:dyDescent="0.25">
      <c r="E856" s="129"/>
    </row>
    <row r="857" spans="5:5" ht="15.75" customHeight="1" x14ac:dyDescent="0.25">
      <c r="E857" s="129"/>
    </row>
    <row r="858" spans="5:5" ht="15.75" customHeight="1" x14ac:dyDescent="0.25">
      <c r="E858" s="129"/>
    </row>
    <row r="859" spans="5:5" ht="15.75" customHeight="1" x14ac:dyDescent="0.25">
      <c r="E859" s="129"/>
    </row>
    <row r="860" spans="5:5" ht="15.75" customHeight="1" x14ac:dyDescent="0.25">
      <c r="E860" s="129"/>
    </row>
    <row r="861" spans="5:5" ht="15.75" customHeight="1" x14ac:dyDescent="0.25">
      <c r="E861" s="129"/>
    </row>
    <row r="862" spans="5:5" ht="15.75" customHeight="1" x14ac:dyDescent="0.25">
      <c r="E862" s="129"/>
    </row>
    <row r="863" spans="5:5" ht="15.75" customHeight="1" x14ac:dyDescent="0.25">
      <c r="E863" s="129"/>
    </row>
    <row r="864" spans="5:5" ht="15.75" customHeight="1" x14ac:dyDescent="0.25">
      <c r="E864" s="129"/>
    </row>
    <row r="865" spans="5:5" ht="15.75" customHeight="1" x14ac:dyDescent="0.25">
      <c r="E865" s="129"/>
    </row>
    <row r="866" spans="5:5" ht="15.75" customHeight="1" x14ac:dyDescent="0.25">
      <c r="E866" s="129"/>
    </row>
    <row r="867" spans="5:5" ht="15.75" customHeight="1" x14ac:dyDescent="0.25">
      <c r="E867" s="129"/>
    </row>
    <row r="868" spans="5:5" ht="15.75" customHeight="1" x14ac:dyDescent="0.25">
      <c r="E868" s="129"/>
    </row>
    <row r="869" spans="5:5" ht="15.75" customHeight="1" x14ac:dyDescent="0.25">
      <c r="E869" s="129"/>
    </row>
    <row r="870" spans="5:5" ht="15.75" customHeight="1" x14ac:dyDescent="0.25">
      <c r="E870" s="129"/>
    </row>
    <row r="871" spans="5:5" ht="15.75" customHeight="1" x14ac:dyDescent="0.25">
      <c r="E871" s="129"/>
    </row>
    <row r="872" spans="5:5" ht="15.75" customHeight="1" x14ac:dyDescent="0.25">
      <c r="E872" s="129"/>
    </row>
    <row r="873" spans="5:5" ht="15.75" customHeight="1" x14ac:dyDescent="0.25">
      <c r="E873" s="129"/>
    </row>
    <row r="874" spans="5:5" ht="15.75" customHeight="1" x14ac:dyDescent="0.25">
      <c r="E874" s="129"/>
    </row>
    <row r="875" spans="5:5" ht="15.75" customHeight="1" x14ac:dyDescent="0.25">
      <c r="E875" s="129"/>
    </row>
    <row r="876" spans="5:5" ht="15.75" customHeight="1" x14ac:dyDescent="0.25">
      <c r="E876" s="129"/>
    </row>
    <row r="877" spans="5:5" ht="15.75" customHeight="1" x14ac:dyDescent="0.25">
      <c r="E877" s="129"/>
    </row>
    <row r="878" spans="5:5" ht="15.75" customHeight="1" x14ac:dyDescent="0.25">
      <c r="E878" s="129"/>
    </row>
    <row r="879" spans="5:5" ht="15.75" customHeight="1" x14ac:dyDescent="0.25">
      <c r="E879" s="129"/>
    </row>
    <row r="880" spans="5:5" ht="15.75" customHeight="1" x14ac:dyDescent="0.25">
      <c r="E880" s="129"/>
    </row>
    <row r="881" spans="5:5" ht="15.75" customHeight="1" x14ac:dyDescent="0.25">
      <c r="E881" s="129"/>
    </row>
    <row r="882" spans="5:5" ht="15.75" customHeight="1" x14ac:dyDescent="0.25">
      <c r="E882" s="129"/>
    </row>
    <row r="883" spans="5:5" ht="15.75" customHeight="1" x14ac:dyDescent="0.25">
      <c r="E883" s="129"/>
    </row>
    <row r="884" spans="5:5" ht="15.75" customHeight="1" x14ac:dyDescent="0.25">
      <c r="E884" s="129"/>
    </row>
    <row r="885" spans="5:5" ht="15.75" customHeight="1" x14ac:dyDescent="0.25">
      <c r="E885" s="129"/>
    </row>
    <row r="886" spans="5:5" ht="15.75" customHeight="1" x14ac:dyDescent="0.25">
      <c r="E886" s="129"/>
    </row>
    <row r="887" spans="5:5" ht="15.75" customHeight="1" x14ac:dyDescent="0.25">
      <c r="E887" s="129"/>
    </row>
    <row r="888" spans="5:5" ht="15.75" customHeight="1" x14ac:dyDescent="0.25">
      <c r="E888" s="129"/>
    </row>
    <row r="889" spans="5:5" ht="15.75" customHeight="1" x14ac:dyDescent="0.25">
      <c r="E889" s="129"/>
    </row>
    <row r="890" spans="5:5" ht="15.75" customHeight="1" x14ac:dyDescent="0.25">
      <c r="E890" s="129"/>
    </row>
    <row r="891" spans="5:5" ht="15.75" customHeight="1" x14ac:dyDescent="0.25">
      <c r="E891" s="129"/>
    </row>
    <row r="892" spans="5:5" ht="15.75" customHeight="1" x14ac:dyDescent="0.25">
      <c r="E892" s="129"/>
    </row>
    <row r="893" spans="5:5" ht="15.75" customHeight="1" x14ac:dyDescent="0.25">
      <c r="E893" s="129"/>
    </row>
    <row r="894" spans="5:5" ht="15.75" customHeight="1" x14ac:dyDescent="0.25">
      <c r="E894" s="129"/>
    </row>
    <row r="895" spans="5:5" ht="15.75" customHeight="1" x14ac:dyDescent="0.25">
      <c r="E895" s="129"/>
    </row>
    <row r="896" spans="5:5" ht="15.75" customHeight="1" x14ac:dyDescent="0.25">
      <c r="E896" s="129"/>
    </row>
    <row r="897" spans="5:5" ht="15.75" customHeight="1" x14ac:dyDescent="0.25">
      <c r="E897" s="129"/>
    </row>
    <row r="898" spans="5:5" ht="15.75" customHeight="1" x14ac:dyDescent="0.25">
      <c r="E898" s="129"/>
    </row>
    <row r="899" spans="5:5" ht="15.75" customHeight="1" x14ac:dyDescent="0.25">
      <c r="E899" s="129"/>
    </row>
    <row r="900" spans="5:5" ht="15.75" customHeight="1" x14ac:dyDescent="0.25">
      <c r="E900" s="129"/>
    </row>
    <row r="901" spans="5:5" ht="15.75" customHeight="1" x14ac:dyDescent="0.25">
      <c r="E901" s="129"/>
    </row>
    <row r="902" spans="5:5" ht="15.75" customHeight="1" x14ac:dyDescent="0.25">
      <c r="E902" s="129"/>
    </row>
    <row r="903" spans="5:5" ht="15.75" customHeight="1" x14ac:dyDescent="0.25">
      <c r="E903" s="129"/>
    </row>
    <row r="904" spans="5:5" ht="15.75" customHeight="1" x14ac:dyDescent="0.25">
      <c r="E904" s="129"/>
    </row>
    <row r="905" spans="5:5" ht="15.75" customHeight="1" x14ac:dyDescent="0.25">
      <c r="E905" s="129"/>
    </row>
    <row r="906" spans="5:5" ht="15.75" customHeight="1" x14ac:dyDescent="0.25">
      <c r="E906" s="129"/>
    </row>
    <row r="907" spans="5:5" ht="15.75" customHeight="1" x14ac:dyDescent="0.25">
      <c r="E907" s="129"/>
    </row>
    <row r="908" spans="5:5" ht="15.75" customHeight="1" x14ac:dyDescent="0.25">
      <c r="E908" s="129"/>
    </row>
    <row r="909" spans="5:5" ht="15.75" customHeight="1" x14ac:dyDescent="0.25">
      <c r="E909" s="129"/>
    </row>
    <row r="910" spans="5:5" ht="15.75" customHeight="1" x14ac:dyDescent="0.25">
      <c r="E910" s="129"/>
    </row>
    <row r="911" spans="5:5" ht="15.75" customHeight="1" x14ac:dyDescent="0.25">
      <c r="E911" s="129"/>
    </row>
    <row r="912" spans="5:5" ht="15.75" customHeight="1" x14ac:dyDescent="0.25">
      <c r="E912" s="129"/>
    </row>
    <row r="913" spans="5:5" ht="15.75" customHeight="1" x14ac:dyDescent="0.25">
      <c r="E913" s="129"/>
    </row>
    <row r="914" spans="5:5" ht="15.75" customHeight="1" x14ac:dyDescent="0.25">
      <c r="E914" s="129"/>
    </row>
    <row r="915" spans="5:5" ht="15.75" customHeight="1" x14ac:dyDescent="0.25">
      <c r="E915" s="129"/>
    </row>
    <row r="916" spans="5:5" ht="15.75" customHeight="1" x14ac:dyDescent="0.25">
      <c r="E916" s="129"/>
    </row>
    <row r="917" spans="5:5" ht="15.75" customHeight="1" x14ac:dyDescent="0.25">
      <c r="E917" s="129"/>
    </row>
    <row r="918" spans="5:5" ht="15.75" customHeight="1" x14ac:dyDescent="0.25">
      <c r="E918" s="129"/>
    </row>
    <row r="919" spans="5:5" ht="15.75" customHeight="1" x14ac:dyDescent="0.25">
      <c r="E919" s="129"/>
    </row>
    <row r="920" spans="5:5" ht="15.75" customHeight="1" x14ac:dyDescent="0.25">
      <c r="E920" s="129"/>
    </row>
    <row r="921" spans="5:5" ht="15.75" customHeight="1" x14ac:dyDescent="0.25">
      <c r="E921" s="129"/>
    </row>
    <row r="922" spans="5:5" ht="15.75" customHeight="1" x14ac:dyDescent="0.25">
      <c r="E922" s="129"/>
    </row>
    <row r="923" spans="5:5" ht="15.75" customHeight="1" x14ac:dyDescent="0.25">
      <c r="E923" s="129"/>
    </row>
    <row r="924" spans="5:5" ht="15.75" customHeight="1" x14ac:dyDescent="0.25">
      <c r="E924" s="129"/>
    </row>
    <row r="925" spans="5:5" ht="15.75" customHeight="1" x14ac:dyDescent="0.25">
      <c r="E925" s="129"/>
    </row>
    <row r="926" spans="5:5" ht="15.75" customHeight="1" x14ac:dyDescent="0.25">
      <c r="E926" s="129"/>
    </row>
    <row r="927" spans="5:5" ht="15.75" customHeight="1" x14ac:dyDescent="0.25">
      <c r="E927" s="129"/>
    </row>
    <row r="928" spans="5:5" ht="15.75" customHeight="1" x14ac:dyDescent="0.25">
      <c r="E928" s="129"/>
    </row>
    <row r="929" spans="5:5" ht="15.75" customHeight="1" x14ac:dyDescent="0.25">
      <c r="E929" s="129"/>
    </row>
    <row r="930" spans="5:5" ht="15.75" customHeight="1" x14ac:dyDescent="0.25">
      <c r="E930" s="129"/>
    </row>
    <row r="931" spans="5:5" ht="15.75" customHeight="1" x14ac:dyDescent="0.25">
      <c r="E931" s="129"/>
    </row>
    <row r="932" spans="5:5" ht="15.75" customHeight="1" x14ac:dyDescent="0.25">
      <c r="E932" s="129"/>
    </row>
    <row r="933" spans="5:5" ht="15.75" customHeight="1" x14ac:dyDescent="0.25">
      <c r="E933" s="129"/>
    </row>
    <row r="934" spans="5:5" ht="15.75" customHeight="1" x14ac:dyDescent="0.25">
      <c r="E934" s="129"/>
    </row>
    <row r="935" spans="5:5" ht="15.75" customHeight="1" x14ac:dyDescent="0.25">
      <c r="E935" s="129"/>
    </row>
    <row r="936" spans="5:5" ht="15.75" customHeight="1" x14ac:dyDescent="0.25">
      <c r="E936" s="129"/>
    </row>
    <row r="937" spans="5:5" ht="15.75" customHeight="1" x14ac:dyDescent="0.25">
      <c r="E937" s="129"/>
    </row>
    <row r="938" spans="5:5" ht="15.75" customHeight="1" x14ac:dyDescent="0.25">
      <c r="E938" s="129"/>
    </row>
    <row r="939" spans="5:5" ht="15.75" customHeight="1" x14ac:dyDescent="0.25">
      <c r="E939" s="129"/>
    </row>
    <row r="940" spans="5:5" ht="15.75" customHeight="1" x14ac:dyDescent="0.25">
      <c r="E940" s="129"/>
    </row>
    <row r="941" spans="5:5" ht="15.75" customHeight="1" x14ac:dyDescent="0.25">
      <c r="E941" s="129"/>
    </row>
    <row r="942" spans="5:5" ht="15.75" customHeight="1" x14ac:dyDescent="0.25">
      <c r="E942" s="129"/>
    </row>
    <row r="943" spans="5:5" ht="15.75" customHeight="1" x14ac:dyDescent="0.25">
      <c r="E943" s="129"/>
    </row>
    <row r="944" spans="5:5" ht="15.75" customHeight="1" x14ac:dyDescent="0.25">
      <c r="E944" s="129"/>
    </row>
    <row r="945" spans="5:5" ht="15.75" customHeight="1" x14ac:dyDescent="0.25">
      <c r="E945" s="129"/>
    </row>
    <row r="946" spans="5:5" ht="15.75" customHeight="1" x14ac:dyDescent="0.25">
      <c r="E946" s="129"/>
    </row>
    <row r="947" spans="5:5" ht="15.75" customHeight="1" x14ac:dyDescent="0.25">
      <c r="E947" s="129"/>
    </row>
    <row r="948" spans="5:5" ht="15.75" customHeight="1" x14ac:dyDescent="0.25">
      <c r="E948" s="129"/>
    </row>
    <row r="949" spans="5:5" ht="15.75" customHeight="1" x14ac:dyDescent="0.25">
      <c r="E949" s="129"/>
    </row>
    <row r="950" spans="5:5" ht="15.75" customHeight="1" x14ac:dyDescent="0.25">
      <c r="E950" s="129"/>
    </row>
    <row r="951" spans="5:5" ht="15.75" customHeight="1" x14ac:dyDescent="0.25">
      <c r="E951" s="129"/>
    </row>
    <row r="952" spans="5:5" ht="15.75" customHeight="1" x14ac:dyDescent="0.25">
      <c r="E952" s="129"/>
    </row>
    <row r="953" spans="5:5" ht="15.75" customHeight="1" x14ac:dyDescent="0.25">
      <c r="E953" s="129"/>
    </row>
    <row r="954" spans="5:5" ht="15.75" customHeight="1" x14ac:dyDescent="0.25">
      <c r="E954" s="129"/>
    </row>
    <row r="955" spans="5:5" ht="15.75" customHeight="1" x14ac:dyDescent="0.25">
      <c r="E955" s="129"/>
    </row>
    <row r="956" spans="5:5" ht="15.75" customHeight="1" x14ac:dyDescent="0.25">
      <c r="E956" s="129"/>
    </row>
    <row r="957" spans="5:5" ht="15.75" customHeight="1" x14ac:dyDescent="0.25">
      <c r="E957" s="129"/>
    </row>
    <row r="958" spans="5:5" ht="15.75" customHeight="1" x14ac:dyDescent="0.25">
      <c r="E958" s="129"/>
    </row>
    <row r="959" spans="5:5" ht="15.75" customHeight="1" x14ac:dyDescent="0.25">
      <c r="E959" s="129"/>
    </row>
    <row r="960" spans="5:5" ht="15.75" customHeight="1" x14ac:dyDescent="0.25">
      <c r="E960" s="129"/>
    </row>
    <row r="961" spans="5:5" ht="15.75" customHeight="1" x14ac:dyDescent="0.25">
      <c r="E961" s="129"/>
    </row>
    <row r="962" spans="5:5" ht="15.75" customHeight="1" x14ac:dyDescent="0.25">
      <c r="E962" s="129"/>
    </row>
    <row r="963" spans="5:5" ht="15.75" customHeight="1" x14ac:dyDescent="0.25">
      <c r="E963" s="129"/>
    </row>
    <row r="964" spans="5:5" ht="15.75" customHeight="1" x14ac:dyDescent="0.25">
      <c r="E964" s="129"/>
    </row>
    <row r="965" spans="5:5" ht="15.75" customHeight="1" x14ac:dyDescent="0.25">
      <c r="E965" s="129"/>
    </row>
    <row r="966" spans="5:5" ht="15.75" customHeight="1" x14ac:dyDescent="0.25">
      <c r="E966" s="129"/>
    </row>
    <row r="967" spans="5:5" ht="15.75" customHeight="1" x14ac:dyDescent="0.25">
      <c r="E967" s="129"/>
    </row>
    <row r="968" spans="5:5" ht="15.75" customHeight="1" x14ac:dyDescent="0.25">
      <c r="E968" s="129"/>
    </row>
    <row r="969" spans="5:5" ht="15.75" customHeight="1" x14ac:dyDescent="0.25">
      <c r="E969" s="129"/>
    </row>
    <row r="970" spans="5:5" ht="15.75" customHeight="1" x14ac:dyDescent="0.25">
      <c r="E970" s="129"/>
    </row>
    <row r="971" spans="5:5" ht="15.75" customHeight="1" x14ac:dyDescent="0.25">
      <c r="E971" s="129"/>
    </row>
    <row r="972" spans="5:5" ht="15.75" customHeight="1" x14ac:dyDescent="0.25">
      <c r="E972" s="129"/>
    </row>
    <row r="973" spans="5:5" ht="15.75" customHeight="1" x14ac:dyDescent="0.25">
      <c r="E973" s="129"/>
    </row>
    <row r="974" spans="5:5" ht="15.75" customHeight="1" x14ac:dyDescent="0.25">
      <c r="E974" s="129"/>
    </row>
    <row r="975" spans="5:5" ht="15.75" customHeight="1" x14ac:dyDescent="0.25">
      <c r="E975" s="129"/>
    </row>
    <row r="976" spans="5:5" ht="15.75" customHeight="1" x14ac:dyDescent="0.25">
      <c r="E976" s="129"/>
    </row>
    <row r="977" spans="5:5" ht="15.75" customHeight="1" x14ac:dyDescent="0.25">
      <c r="E977" s="129"/>
    </row>
    <row r="978" spans="5:5" ht="15.75" customHeight="1" x14ac:dyDescent="0.25">
      <c r="E978" s="129"/>
    </row>
    <row r="979" spans="5:5" ht="15.75" customHeight="1" x14ac:dyDescent="0.25">
      <c r="E979" s="129"/>
    </row>
    <row r="980" spans="5:5" ht="15.75" customHeight="1" x14ac:dyDescent="0.25">
      <c r="E980" s="129"/>
    </row>
    <row r="981" spans="5:5" ht="15.75" customHeight="1" x14ac:dyDescent="0.25">
      <c r="E981" s="129"/>
    </row>
    <row r="982" spans="5:5" ht="15.75" customHeight="1" x14ac:dyDescent="0.25">
      <c r="E982" s="129"/>
    </row>
    <row r="983" spans="5:5" ht="15.75" customHeight="1" x14ac:dyDescent="0.25">
      <c r="E983" s="129"/>
    </row>
    <row r="984" spans="5:5" ht="15.75" customHeight="1" x14ac:dyDescent="0.25">
      <c r="E984" s="129"/>
    </row>
    <row r="985" spans="5:5" ht="15.75" customHeight="1" x14ac:dyDescent="0.25">
      <c r="E985" s="129"/>
    </row>
    <row r="986" spans="5:5" ht="15.75" customHeight="1" x14ac:dyDescent="0.25">
      <c r="E986" s="129"/>
    </row>
    <row r="987" spans="5:5" ht="15.75" customHeight="1" x14ac:dyDescent="0.25">
      <c r="E987" s="129"/>
    </row>
    <row r="988" spans="5:5" ht="15.75" customHeight="1" x14ac:dyDescent="0.25">
      <c r="E988" s="129"/>
    </row>
    <row r="989" spans="5:5" ht="15.75" customHeight="1" x14ac:dyDescent="0.25">
      <c r="E989" s="129"/>
    </row>
    <row r="990" spans="5:5" ht="15.75" customHeight="1" x14ac:dyDescent="0.25">
      <c r="E990" s="129"/>
    </row>
    <row r="991" spans="5:5" ht="15.75" customHeight="1" x14ac:dyDescent="0.25">
      <c r="E991" s="129"/>
    </row>
    <row r="992" spans="5:5" ht="15.75" customHeight="1" x14ac:dyDescent="0.25">
      <c r="E992" s="129"/>
    </row>
    <row r="993" spans="5:5" ht="15.75" customHeight="1" x14ac:dyDescent="0.25">
      <c r="E993" s="129"/>
    </row>
    <row r="994" spans="5:5" ht="15.75" customHeight="1" x14ac:dyDescent="0.25">
      <c r="E994" s="129"/>
    </row>
    <row r="995" spans="5:5" ht="15.75" customHeight="1" x14ac:dyDescent="0.25">
      <c r="E995" s="129"/>
    </row>
    <row r="996" spans="5:5" ht="15.75" customHeight="1" x14ac:dyDescent="0.25">
      <c r="E996" s="129"/>
    </row>
    <row r="997" spans="5:5" ht="15.75" customHeight="1" x14ac:dyDescent="0.25">
      <c r="E997" s="129"/>
    </row>
    <row r="998" spans="5:5" ht="15.75" customHeight="1" x14ac:dyDescent="0.25">
      <c r="E998" s="129"/>
    </row>
    <row r="999" spans="5:5" ht="15.75" customHeight="1" x14ac:dyDescent="0.25">
      <c r="E999" s="129"/>
    </row>
    <row r="1000" spans="5:5" ht="15.75" customHeight="1" x14ac:dyDescent="0.25">
      <c r="E1000" s="129"/>
    </row>
    <row r="1001" spans="5:5" ht="15.75" customHeight="1" x14ac:dyDescent="0.25">
      <c r="E1001" s="129"/>
    </row>
    <row r="1002" spans="5:5" ht="15.75" customHeight="1" x14ac:dyDescent="0.25">
      <c r="E1002" s="129"/>
    </row>
  </sheetData>
  <mergeCells count="44">
    <mergeCell ref="B72:E72"/>
    <mergeCell ref="B73:E73"/>
    <mergeCell ref="B55:E55"/>
    <mergeCell ref="B56:E56"/>
    <mergeCell ref="C57:D57"/>
    <mergeCell ref="B63:E63"/>
    <mergeCell ref="B67:E67"/>
    <mergeCell ref="B71:E71"/>
    <mergeCell ref="B51:E51"/>
    <mergeCell ref="B17:C17"/>
    <mergeCell ref="F17:L17"/>
    <mergeCell ref="B18:C18"/>
    <mergeCell ref="F18:L18"/>
    <mergeCell ref="B19:I19"/>
    <mergeCell ref="J19:L19"/>
    <mergeCell ref="B27:E27"/>
    <mergeCell ref="B31:E31"/>
    <mergeCell ref="B35:E35"/>
    <mergeCell ref="B36:E36"/>
    <mergeCell ref="B45:E45"/>
    <mergeCell ref="B14:C14"/>
    <mergeCell ref="F14:L14"/>
    <mergeCell ref="B15:C15"/>
    <mergeCell ref="F15:L15"/>
    <mergeCell ref="B16:C16"/>
    <mergeCell ref="F16:L16"/>
    <mergeCell ref="B11:C11"/>
    <mergeCell ref="F11:L11"/>
    <mergeCell ref="B12:C12"/>
    <mergeCell ref="F12:L12"/>
    <mergeCell ref="B13:C13"/>
    <mergeCell ref="F13:L13"/>
    <mergeCell ref="B8:C8"/>
    <mergeCell ref="F8:L8"/>
    <mergeCell ref="B9:C9"/>
    <mergeCell ref="F9:L9"/>
    <mergeCell ref="B10:C10"/>
    <mergeCell ref="F10:L10"/>
    <mergeCell ref="B3:L3"/>
    <mergeCell ref="B4:L4"/>
    <mergeCell ref="B5:L5"/>
    <mergeCell ref="B6:L6"/>
    <mergeCell ref="B7:C7"/>
    <mergeCell ref="F7:L7"/>
  </mergeCells>
  <phoneticPr fontId="3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L1002"/>
  <sheetViews>
    <sheetView zoomScale="85" zoomScaleNormal="85" workbookViewId="0">
      <selection activeCell="B5" sqref="B5:L5"/>
    </sheetView>
  </sheetViews>
  <sheetFormatPr baseColWidth="10" defaultColWidth="14.42578125" defaultRowHeight="15" x14ac:dyDescent="0.25"/>
  <cols>
    <col min="1" max="2" width="5.28515625" customWidth="1"/>
    <col min="3" max="3" width="37.85546875" customWidth="1"/>
    <col min="4" max="4" width="8.42578125" customWidth="1"/>
    <col min="5" max="5" width="13.140625" bestFit="1" customWidth="1"/>
    <col min="6" max="6" width="12.42578125" hidden="1" customWidth="1"/>
    <col min="7" max="7" width="12.42578125" customWidth="1"/>
    <col min="8" max="8" width="15.42578125" bestFit="1" customWidth="1"/>
    <col min="9" max="9" width="14.7109375" bestFit="1" customWidth="1"/>
    <col min="10" max="11" width="17.42578125" bestFit="1" customWidth="1"/>
    <col min="12" max="12" width="19.140625" bestFit="1" customWidth="1"/>
    <col min="13" max="27" width="10.7109375" customWidth="1"/>
  </cols>
  <sheetData>
    <row r="1" spans="2:12" x14ac:dyDescent="0.25">
      <c r="E1" s="129"/>
    </row>
    <row r="2" spans="2:12" ht="15.75" thickBot="1" x14ac:dyDescent="0.3">
      <c r="E2" s="129"/>
    </row>
    <row r="3" spans="2:12" x14ac:dyDescent="0.25">
      <c r="B3" s="471" t="s">
        <v>55</v>
      </c>
      <c r="C3" s="472"/>
      <c r="D3" s="472"/>
      <c r="E3" s="472"/>
      <c r="F3" s="472"/>
      <c r="G3" s="472"/>
      <c r="H3" s="472"/>
      <c r="I3" s="472"/>
      <c r="J3" s="472"/>
      <c r="K3" s="472"/>
      <c r="L3" s="473"/>
    </row>
    <row r="4" spans="2:12" x14ac:dyDescent="0.25">
      <c r="B4" s="474" t="s">
        <v>303</v>
      </c>
      <c r="C4" s="376"/>
      <c r="D4" s="376"/>
      <c r="E4" s="376"/>
      <c r="F4" s="376"/>
      <c r="G4" s="376"/>
      <c r="H4" s="376"/>
      <c r="I4" s="376"/>
      <c r="J4" s="376"/>
      <c r="K4" s="376"/>
      <c r="L4" s="475"/>
    </row>
    <row r="5" spans="2:12" x14ac:dyDescent="0.25">
      <c r="B5" s="476" t="s">
        <v>256</v>
      </c>
      <c r="C5" s="376"/>
      <c r="D5" s="376"/>
      <c r="E5" s="376"/>
      <c r="F5" s="376"/>
      <c r="G5" s="376"/>
      <c r="H5" s="376"/>
      <c r="I5" s="376"/>
      <c r="J5" s="376"/>
      <c r="K5" s="376"/>
      <c r="L5" s="475"/>
    </row>
    <row r="6" spans="2:12" x14ac:dyDescent="0.25">
      <c r="B6" s="476" t="s">
        <v>57</v>
      </c>
      <c r="C6" s="376"/>
      <c r="D6" s="376"/>
      <c r="E6" s="376"/>
      <c r="F6" s="376"/>
      <c r="G6" s="376"/>
      <c r="H6" s="376"/>
      <c r="I6" s="376"/>
      <c r="J6" s="376"/>
      <c r="K6" s="376"/>
      <c r="L6" s="475"/>
    </row>
    <row r="7" spans="2:12" x14ac:dyDescent="0.25">
      <c r="B7" s="477" t="s">
        <v>58</v>
      </c>
      <c r="C7" s="478"/>
      <c r="D7" s="143" t="s">
        <v>35</v>
      </c>
      <c r="E7" s="143" t="s">
        <v>59</v>
      </c>
      <c r="F7" s="479" t="s">
        <v>60</v>
      </c>
      <c r="G7" s="479"/>
      <c r="H7" s="478"/>
      <c r="I7" s="478"/>
      <c r="J7" s="478"/>
      <c r="K7" s="478"/>
      <c r="L7" s="480"/>
    </row>
    <row r="8" spans="2:12" x14ac:dyDescent="0.25">
      <c r="B8" s="481" t="s">
        <v>61</v>
      </c>
      <c r="C8" s="478"/>
      <c r="D8" s="144" t="s">
        <v>127</v>
      </c>
      <c r="E8" s="145">
        <v>1</v>
      </c>
      <c r="F8" s="482" t="s">
        <v>190</v>
      </c>
      <c r="G8" s="482"/>
      <c r="H8" s="478"/>
      <c r="I8" s="478"/>
      <c r="J8" s="478"/>
      <c r="K8" s="478"/>
      <c r="L8" s="480"/>
    </row>
    <row r="9" spans="2:12" ht="22.5" customHeight="1" x14ac:dyDescent="0.25">
      <c r="B9" s="483" t="s">
        <v>191</v>
      </c>
      <c r="C9" s="478"/>
      <c r="D9" s="146" t="s">
        <v>154</v>
      </c>
      <c r="E9" s="147">
        <v>150</v>
      </c>
      <c r="F9" s="482"/>
      <c r="G9" s="482"/>
      <c r="H9" s="478"/>
      <c r="I9" s="478"/>
      <c r="J9" s="478"/>
      <c r="K9" s="478"/>
      <c r="L9" s="480"/>
    </row>
    <row r="10" spans="2:12" x14ac:dyDescent="0.25">
      <c r="B10" s="481" t="s">
        <v>192</v>
      </c>
      <c r="C10" s="478"/>
      <c r="D10" s="144" t="s">
        <v>116</v>
      </c>
      <c r="E10" s="148">
        <v>0.2</v>
      </c>
      <c r="F10" s="482"/>
      <c r="G10" s="482"/>
      <c r="H10" s="478"/>
      <c r="I10" s="478"/>
      <c r="J10" s="478"/>
      <c r="K10" s="478"/>
      <c r="L10" s="480"/>
    </row>
    <row r="11" spans="2:12" x14ac:dyDescent="0.25">
      <c r="B11" s="481" t="s">
        <v>193</v>
      </c>
      <c r="C11" s="478"/>
      <c r="D11" s="144" t="s">
        <v>194</v>
      </c>
      <c r="E11" s="145">
        <v>80</v>
      </c>
      <c r="F11" s="482" t="s">
        <v>195</v>
      </c>
      <c r="G11" s="482"/>
      <c r="H11" s="478"/>
      <c r="I11" s="478"/>
      <c r="J11" s="478"/>
      <c r="K11" s="478"/>
      <c r="L11" s="480"/>
    </row>
    <row r="12" spans="2:12" x14ac:dyDescent="0.25">
      <c r="B12" s="481" t="s">
        <v>196</v>
      </c>
      <c r="C12" s="478"/>
      <c r="D12" s="144" t="s">
        <v>13</v>
      </c>
      <c r="E12" s="149">
        <v>12</v>
      </c>
      <c r="F12" s="482"/>
      <c r="G12" s="482"/>
      <c r="H12" s="478"/>
      <c r="I12" s="478"/>
      <c r="J12" s="478"/>
      <c r="K12" s="478"/>
      <c r="L12" s="480"/>
    </row>
    <row r="13" spans="2:12" x14ac:dyDescent="0.25">
      <c r="B13" s="481" t="s">
        <v>134</v>
      </c>
      <c r="C13" s="478"/>
      <c r="D13" s="144" t="s">
        <v>13</v>
      </c>
      <c r="E13" s="145">
        <v>1</v>
      </c>
      <c r="F13" s="482" t="s">
        <v>122</v>
      </c>
      <c r="G13" s="482"/>
      <c r="H13" s="478"/>
      <c r="I13" s="478"/>
      <c r="J13" s="478"/>
      <c r="K13" s="478"/>
      <c r="L13" s="480"/>
    </row>
    <row r="14" spans="2:12" x14ac:dyDescent="0.25">
      <c r="B14" s="481" t="s">
        <v>197</v>
      </c>
      <c r="C14" s="478"/>
      <c r="D14" s="144" t="s">
        <v>194</v>
      </c>
      <c r="E14" s="145">
        <v>3</v>
      </c>
      <c r="F14" s="482" t="s">
        <v>198</v>
      </c>
      <c r="G14" s="482"/>
      <c r="H14" s="478"/>
      <c r="I14" s="478"/>
      <c r="J14" s="478"/>
      <c r="K14" s="478"/>
      <c r="L14" s="480"/>
    </row>
    <row r="15" spans="2:12" x14ac:dyDescent="0.25">
      <c r="B15" s="481" t="s">
        <v>199</v>
      </c>
      <c r="C15" s="478"/>
      <c r="D15" s="144" t="s">
        <v>13</v>
      </c>
      <c r="E15" s="145">
        <v>0.09</v>
      </c>
      <c r="F15" s="482"/>
      <c r="G15" s="482"/>
      <c r="H15" s="478"/>
      <c r="I15" s="478"/>
      <c r="J15" s="478"/>
      <c r="K15" s="478"/>
      <c r="L15" s="480"/>
    </row>
    <row r="16" spans="2:12" x14ac:dyDescent="0.25">
      <c r="B16" s="481" t="s">
        <v>200</v>
      </c>
      <c r="C16" s="478"/>
      <c r="D16" s="144" t="s">
        <v>127</v>
      </c>
      <c r="E16" s="150"/>
      <c r="F16" s="482" t="s">
        <v>201</v>
      </c>
      <c r="G16" s="482"/>
      <c r="H16" s="478"/>
      <c r="I16" s="478"/>
      <c r="J16" s="478"/>
      <c r="K16" s="478"/>
      <c r="L16" s="480"/>
    </row>
    <row r="17" spans="2:12" x14ac:dyDescent="0.25">
      <c r="B17" s="481" t="s">
        <v>202</v>
      </c>
      <c r="C17" s="478"/>
      <c r="D17" s="144" t="s">
        <v>127</v>
      </c>
      <c r="E17" s="151">
        <v>126</v>
      </c>
      <c r="F17" s="482" t="s">
        <v>203</v>
      </c>
      <c r="G17" s="482"/>
      <c r="H17" s="478"/>
      <c r="I17" s="478"/>
      <c r="J17" s="478"/>
      <c r="K17" s="478"/>
      <c r="L17" s="480"/>
    </row>
    <row r="18" spans="2:12" x14ac:dyDescent="0.25">
      <c r="B18" s="481" t="s">
        <v>204</v>
      </c>
      <c r="C18" s="478"/>
      <c r="D18" s="144" t="s">
        <v>127</v>
      </c>
      <c r="E18" s="152"/>
      <c r="F18" s="482" t="s">
        <v>205</v>
      </c>
      <c r="G18" s="482"/>
      <c r="H18" s="478"/>
      <c r="I18" s="478"/>
      <c r="J18" s="478"/>
      <c r="K18" s="478"/>
      <c r="L18" s="480"/>
    </row>
    <row r="19" spans="2:12" ht="6" customHeight="1" x14ac:dyDescent="0.25">
      <c r="B19" s="486"/>
      <c r="C19" s="478"/>
      <c r="D19" s="478"/>
      <c r="E19" s="478"/>
      <c r="F19" s="478"/>
      <c r="G19" s="478"/>
      <c r="H19" s="478"/>
      <c r="I19" s="478"/>
      <c r="J19" s="487"/>
      <c r="K19" s="478"/>
      <c r="L19" s="480"/>
    </row>
    <row r="20" spans="2:12" ht="38.25" x14ac:dyDescent="0.25">
      <c r="B20" s="154" t="s">
        <v>81</v>
      </c>
      <c r="C20" s="153" t="s">
        <v>58</v>
      </c>
      <c r="D20" s="153" t="s">
        <v>35</v>
      </c>
      <c r="E20" s="153" t="s">
        <v>59</v>
      </c>
      <c r="F20" s="153" t="s">
        <v>298</v>
      </c>
      <c r="G20" s="153" t="s">
        <v>299</v>
      </c>
      <c r="H20" s="153" t="s">
        <v>82</v>
      </c>
      <c r="I20" s="153" t="s">
        <v>83</v>
      </c>
      <c r="J20" s="153" t="s">
        <v>84</v>
      </c>
      <c r="K20" s="153" t="s">
        <v>85</v>
      </c>
      <c r="L20" s="155" t="s">
        <v>86</v>
      </c>
    </row>
    <row r="21" spans="2:12" ht="15.75" customHeight="1" x14ac:dyDescent="0.25">
      <c r="B21" s="208">
        <v>1</v>
      </c>
      <c r="C21" s="209" t="s">
        <v>206</v>
      </c>
      <c r="D21" s="209"/>
      <c r="E21" s="210"/>
      <c r="F21" s="211"/>
      <c r="G21" s="211"/>
      <c r="H21" s="212"/>
      <c r="I21" s="210"/>
      <c r="J21" s="213"/>
      <c r="K21" s="211"/>
      <c r="L21" s="214"/>
    </row>
    <row r="22" spans="2:12" ht="15.75" customHeight="1" x14ac:dyDescent="0.25">
      <c r="B22" s="215" t="s">
        <v>88</v>
      </c>
      <c r="C22" s="216" t="s">
        <v>87</v>
      </c>
      <c r="D22" s="216"/>
      <c r="E22" s="210"/>
      <c r="F22" s="211"/>
      <c r="G22" s="211"/>
      <c r="H22" s="212"/>
      <c r="I22" s="210"/>
      <c r="J22" s="213"/>
      <c r="K22" s="211"/>
      <c r="L22" s="214"/>
    </row>
    <row r="23" spans="2:12" ht="29.25" customHeight="1" x14ac:dyDescent="0.25">
      <c r="B23" s="217" t="s">
        <v>207</v>
      </c>
      <c r="C23" s="218" t="s">
        <v>208</v>
      </c>
      <c r="D23" s="219" t="s">
        <v>22</v>
      </c>
      <c r="E23" s="219">
        <v>150</v>
      </c>
      <c r="F23" s="558">
        <v>1358</v>
      </c>
      <c r="G23" s="558">
        <f>F23*1.06</f>
        <v>1439.48</v>
      </c>
      <c r="H23" s="558">
        <f>+G23*E23</f>
        <v>215922</v>
      </c>
      <c r="I23" s="219">
        <f t="shared" ref="I23:I26" si="0">E$16</f>
        <v>0</v>
      </c>
      <c r="J23" s="558">
        <f t="shared" ref="J23:J26" si="1">+I23*H23</f>
        <v>0</v>
      </c>
      <c r="K23" s="558">
        <f t="shared" ref="K23:K26" si="2">J23-L23</f>
        <v>0</v>
      </c>
      <c r="L23" s="568"/>
    </row>
    <row r="24" spans="2:12" ht="15.75" customHeight="1" x14ac:dyDescent="0.25">
      <c r="B24" s="217" t="s">
        <v>209</v>
      </c>
      <c r="C24" s="221" t="s">
        <v>25</v>
      </c>
      <c r="D24" s="219" t="s">
        <v>22</v>
      </c>
      <c r="E24" s="219">
        <v>150</v>
      </c>
      <c r="F24" s="559">
        <v>489</v>
      </c>
      <c r="G24" s="558">
        <f t="shared" ref="G24:G72" si="3">F24*1.06</f>
        <v>518.34</v>
      </c>
      <c r="H24" s="558">
        <f t="shared" ref="H24:H26" si="4">+G24*E24</f>
        <v>77751</v>
      </c>
      <c r="I24" s="219">
        <f t="shared" si="0"/>
        <v>0</v>
      </c>
      <c r="J24" s="558">
        <f t="shared" si="1"/>
        <v>0</v>
      </c>
      <c r="K24" s="559">
        <f t="shared" si="2"/>
        <v>0</v>
      </c>
      <c r="L24" s="568"/>
    </row>
    <row r="25" spans="2:12" ht="15.75" customHeight="1" x14ac:dyDescent="0.25">
      <c r="B25" s="217" t="s">
        <v>210</v>
      </c>
      <c r="C25" s="221" t="s">
        <v>30</v>
      </c>
      <c r="D25" s="219" t="s">
        <v>22</v>
      </c>
      <c r="E25" s="219">
        <v>150</v>
      </c>
      <c r="F25" s="559">
        <v>306</v>
      </c>
      <c r="G25" s="558">
        <f t="shared" si="3"/>
        <v>324.36</v>
      </c>
      <c r="H25" s="558">
        <f t="shared" si="4"/>
        <v>48654</v>
      </c>
      <c r="I25" s="219">
        <f t="shared" ref="I25" si="5">E$16</f>
        <v>0</v>
      </c>
      <c r="J25" s="558">
        <f t="shared" ref="J25" si="6">+I25*H25</f>
        <v>0</v>
      </c>
      <c r="K25" s="559">
        <f t="shared" ref="K25" si="7">J25-L25</f>
        <v>0</v>
      </c>
      <c r="L25" s="568"/>
    </row>
    <row r="26" spans="2:12" ht="15.75" customHeight="1" x14ac:dyDescent="0.25">
      <c r="B26" s="217" t="s">
        <v>252</v>
      </c>
      <c r="C26" s="221" t="s">
        <v>211</v>
      </c>
      <c r="D26" s="219" t="s">
        <v>13</v>
      </c>
      <c r="E26" s="211">
        <v>13</v>
      </c>
      <c r="F26" s="559">
        <v>509</v>
      </c>
      <c r="G26" s="558">
        <f t="shared" si="3"/>
        <v>539.54000000000008</v>
      </c>
      <c r="H26" s="558">
        <f t="shared" si="4"/>
        <v>7014.0200000000013</v>
      </c>
      <c r="I26" s="219">
        <f t="shared" si="0"/>
        <v>0</v>
      </c>
      <c r="J26" s="569">
        <f t="shared" si="1"/>
        <v>0</v>
      </c>
      <c r="K26" s="559">
        <f t="shared" si="2"/>
        <v>0</v>
      </c>
      <c r="L26" s="568">
        <f>J26</f>
        <v>0</v>
      </c>
    </row>
    <row r="27" spans="2:12" ht="15.75" customHeight="1" x14ac:dyDescent="0.25">
      <c r="B27" s="488" t="s">
        <v>212</v>
      </c>
      <c r="C27" s="485"/>
      <c r="D27" s="485"/>
      <c r="E27" s="485"/>
      <c r="F27" s="559"/>
      <c r="G27" s="558"/>
      <c r="H27" s="560">
        <f>SUM(H23:H26)</f>
        <v>349341.02</v>
      </c>
      <c r="I27" s="212"/>
      <c r="J27" s="560">
        <f t="shared" ref="J27:L27" si="8">SUM(J23:J26)</f>
        <v>0</v>
      </c>
      <c r="K27" s="560">
        <f t="shared" si="8"/>
        <v>0</v>
      </c>
      <c r="L27" s="570">
        <f t="shared" si="8"/>
        <v>0</v>
      </c>
    </row>
    <row r="28" spans="2:12" ht="15.75" customHeight="1" x14ac:dyDescent="0.25">
      <c r="B28" s="215" t="s">
        <v>89</v>
      </c>
      <c r="C28" s="216" t="s">
        <v>98</v>
      </c>
      <c r="D28" s="216"/>
      <c r="E28" s="213"/>
      <c r="F28" s="560"/>
      <c r="G28" s="558"/>
      <c r="H28" s="560"/>
      <c r="I28" s="213"/>
      <c r="J28" s="571"/>
      <c r="K28" s="560"/>
      <c r="L28" s="570"/>
    </row>
    <row r="29" spans="2:12" ht="15.75" customHeight="1" x14ac:dyDescent="0.25">
      <c r="B29" s="223" t="s">
        <v>213</v>
      </c>
      <c r="C29" s="221" t="s">
        <v>43</v>
      </c>
      <c r="D29" s="210" t="s">
        <v>214</v>
      </c>
      <c r="E29" s="211">
        <v>12</v>
      </c>
      <c r="F29" s="559">
        <v>7950</v>
      </c>
      <c r="G29" s="558">
        <f t="shared" si="3"/>
        <v>8427</v>
      </c>
      <c r="H29" s="558">
        <f>+G29*E29</f>
        <v>101124</v>
      </c>
      <c r="I29" s="219">
        <f t="shared" ref="I29:I30" si="9">E$16</f>
        <v>0</v>
      </c>
      <c r="J29" s="569">
        <f t="shared" ref="J29:J30" si="10">+I29*H29</f>
        <v>0</v>
      </c>
      <c r="K29" s="559">
        <f t="shared" ref="K29:K30" si="11">J29-L29</f>
        <v>0</v>
      </c>
      <c r="L29" s="568"/>
    </row>
    <row r="30" spans="2:12" ht="15.75" customHeight="1" x14ac:dyDescent="0.25">
      <c r="B30" s="223" t="s">
        <v>215</v>
      </c>
      <c r="C30" s="221" t="s">
        <v>50</v>
      </c>
      <c r="D30" s="210" t="s">
        <v>13</v>
      </c>
      <c r="E30" s="211">
        <v>1</v>
      </c>
      <c r="F30" s="559">
        <v>38000</v>
      </c>
      <c r="G30" s="558">
        <f t="shared" si="3"/>
        <v>40280</v>
      </c>
      <c r="H30" s="558">
        <f>+G30*E30</f>
        <v>40280</v>
      </c>
      <c r="I30" s="219">
        <f t="shared" si="9"/>
        <v>0</v>
      </c>
      <c r="J30" s="569">
        <f t="shared" si="10"/>
        <v>0</v>
      </c>
      <c r="K30" s="559">
        <f t="shared" si="11"/>
        <v>0</v>
      </c>
      <c r="L30" s="568"/>
    </row>
    <row r="31" spans="2:12" ht="15.75" customHeight="1" x14ac:dyDescent="0.25">
      <c r="B31" s="488" t="s">
        <v>216</v>
      </c>
      <c r="C31" s="485"/>
      <c r="D31" s="485"/>
      <c r="E31" s="485"/>
      <c r="F31" s="559"/>
      <c r="G31" s="558"/>
      <c r="H31" s="560">
        <f>SUM(H29:H30)</f>
        <v>141404</v>
      </c>
      <c r="I31" s="210"/>
      <c r="J31" s="560">
        <f t="shared" ref="J31:L31" si="12">SUM(J29:J30)</f>
        <v>0</v>
      </c>
      <c r="K31" s="560">
        <f t="shared" si="12"/>
        <v>0</v>
      </c>
      <c r="L31" s="570">
        <f t="shared" si="12"/>
        <v>0</v>
      </c>
    </row>
    <row r="32" spans="2:12" ht="15.75" customHeight="1" x14ac:dyDescent="0.25">
      <c r="B32" s="215" t="s">
        <v>90</v>
      </c>
      <c r="C32" s="216" t="s">
        <v>107</v>
      </c>
      <c r="D32" s="216"/>
      <c r="E32" s="210"/>
      <c r="F32" s="559"/>
      <c r="G32" s="558"/>
      <c r="H32" s="560"/>
      <c r="I32" s="210"/>
      <c r="J32" s="571"/>
      <c r="K32" s="559"/>
      <c r="L32" s="572"/>
    </row>
    <row r="33" spans="2:12" ht="15.75" customHeight="1" x14ac:dyDescent="0.25">
      <c r="B33" s="223" t="s">
        <v>217</v>
      </c>
      <c r="C33" s="221" t="s">
        <v>0</v>
      </c>
      <c r="D33" s="224">
        <v>0.05</v>
      </c>
      <c r="E33" s="211">
        <v>1</v>
      </c>
      <c r="F33" s="559">
        <v>16478</v>
      </c>
      <c r="G33" s="558">
        <f t="shared" si="3"/>
        <v>17466.68</v>
      </c>
      <c r="H33" s="558">
        <f>+G33*E33</f>
        <v>17466.68</v>
      </c>
      <c r="I33" s="219">
        <f t="shared" ref="I33:I34" si="13">E$16</f>
        <v>0</v>
      </c>
      <c r="J33" s="569">
        <f t="shared" ref="J33:J34" si="14">+I33*H33</f>
        <v>0</v>
      </c>
      <c r="K33" s="559">
        <f t="shared" ref="K33:K34" si="15">J33-L33</f>
        <v>0</v>
      </c>
      <c r="L33" s="568"/>
    </row>
    <row r="34" spans="2:12" ht="15.75" customHeight="1" x14ac:dyDescent="0.25">
      <c r="B34" s="223" t="s">
        <v>218</v>
      </c>
      <c r="C34" s="221" t="s">
        <v>219</v>
      </c>
      <c r="D34" s="224">
        <v>0.2</v>
      </c>
      <c r="E34" s="211">
        <v>1</v>
      </c>
      <c r="F34" s="559">
        <v>26680</v>
      </c>
      <c r="G34" s="558">
        <f t="shared" si="3"/>
        <v>28280.800000000003</v>
      </c>
      <c r="H34" s="558">
        <f>+G34*E34</f>
        <v>28280.800000000003</v>
      </c>
      <c r="I34" s="219">
        <f t="shared" si="13"/>
        <v>0</v>
      </c>
      <c r="J34" s="569">
        <f t="shared" si="14"/>
        <v>0</v>
      </c>
      <c r="K34" s="559">
        <f t="shared" si="15"/>
        <v>0</v>
      </c>
      <c r="L34" s="568">
        <f>J34</f>
        <v>0</v>
      </c>
    </row>
    <row r="35" spans="2:12" ht="15.75" customHeight="1" x14ac:dyDescent="0.25">
      <c r="B35" s="488" t="s">
        <v>220</v>
      </c>
      <c r="C35" s="485"/>
      <c r="D35" s="485"/>
      <c r="E35" s="485"/>
      <c r="F35" s="559"/>
      <c r="G35" s="558"/>
      <c r="H35" s="560">
        <f>SUM(H33:H34)</f>
        <v>45747.48</v>
      </c>
      <c r="I35" s="213"/>
      <c r="J35" s="560">
        <f t="shared" ref="J35:L35" si="16">SUM(J33:J34)</f>
        <v>0</v>
      </c>
      <c r="K35" s="560">
        <f t="shared" si="16"/>
        <v>0</v>
      </c>
      <c r="L35" s="570">
        <f t="shared" si="16"/>
        <v>0</v>
      </c>
    </row>
    <row r="36" spans="2:12" ht="15.75" customHeight="1" x14ac:dyDescent="0.25">
      <c r="B36" s="488" t="s">
        <v>221</v>
      </c>
      <c r="C36" s="485"/>
      <c r="D36" s="485"/>
      <c r="E36" s="485"/>
      <c r="F36" s="559"/>
      <c r="G36" s="558"/>
      <c r="H36" s="560">
        <f>H35+H31+H27</f>
        <v>536492.5</v>
      </c>
      <c r="I36" s="225"/>
      <c r="J36" s="560">
        <f t="shared" ref="J36:L36" si="17">J35+J31+J27</f>
        <v>0</v>
      </c>
      <c r="K36" s="560">
        <f t="shared" si="17"/>
        <v>0</v>
      </c>
      <c r="L36" s="570">
        <f t="shared" si="17"/>
        <v>0</v>
      </c>
    </row>
    <row r="37" spans="2:12" ht="15.75" customHeight="1" x14ac:dyDescent="0.25">
      <c r="B37" s="226">
        <v>2</v>
      </c>
      <c r="C37" s="227" t="s">
        <v>222</v>
      </c>
      <c r="D37" s="227"/>
      <c r="E37" s="228"/>
      <c r="F37" s="561"/>
      <c r="G37" s="558"/>
      <c r="H37" s="561"/>
      <c r="I37" s="230"/>
      <c r="J37" s="561"/>
      <c r="K37" s="573"/>
      <c r="L37" s="574"/>
    </row>
    <row r="38" spans="2:12" ht="15.75" customHeight="1" x14ac:dyDescent="0.25">
      <c r="B38" s="233" t="s">
        <v>99</v>
      </c>
      <c r="C38" s="227" t="s">
        <v>87</v>
      </c>
      <c r="D38" s="227"/>
      <c r="E38" s="234"/>
      <c r="F38" s="562"/>
      <c r="G38" s="558"/>
      <c r="H38" s="561"/>
      <c r="I38" s="237"/>
      <c r="J38" s="562"/>
      <c r="K38" s="562"/>
      <c r="L38" s="575"/>
    </row>
    <row r="39" spans="2:12" ht="15.75" customHeight="1" x14ac:dyDescent="0.25">
      <c r="B39" s="233" t="s">
        <v>223</v>
      </c>
      <c r="C39" s="239" t="s">
        <v>28</v>
      </c>
      <c r="D39" s="234" t="s">
        <v>7</v>
      </c>
      <c r="E39" s="235">
        <v>30</v>
      </c>
      <c r="F39" s="562">
        <v>1358</v>
      </c>
      <c r="G39" s="558">
        <f t="shared" si="3"/>
        <v>1439.48</v>
      </c>
      <c r="H39" s="562">
        <f>E39*G39</f>
        <v>43184.4</v>
      </c>
      <c r="I39" s="237">
        <f t="shared" ref="I39:I44" si="18">E$17</f>
        <v>126</v>
      </c>
      <c r="J39" s="562">
        <f t="shared" ref="J39:J44" si="19">+I39*H39</f>
        <v>5441234.4000000004</v>
      </c>
      <c r="K39" s="562">
        <f t="shared" ref="K39:K44" si="20">J39-L39</f>
        <v>5441234.4000000004</v>
      </c>
      <c r="L39" s="575"/>
    </row>
    <row r="40" spans="2:12" ht="15.75" customHeight="1" x14ac:dyDescent="0.25">
      <c r="B40" s="233" t="s">
        <v>224</v>
      </c>
      <c r="C40" s="239" t="s">
        <v>24</v>
      </c>
      <c r="D40" s="234" t="s">
        <v>22</v>
      </c>
      <c r="E40" s="235">
        <v>30</v>
      </c>
      <c r="F40" s="562">
        <v>1019</v>
      </c>
      <c r="G40" s="558">
        <f t="shared" si="3"/>
        <v>1080.1400000000001</v>
      </c>
      <c r="H40" s="562">
        <f t="shared" ref="H40:H44" si="21">E40*G40</f>
        <v>32404.200000000004</v>
      </c>
      <c r="I40" s="237">
        <f t="shared" si="18"/>
        <v>126</v>
      </c>
      <c r="J40" s="562">
        <f t="shared" si="19"/>
        <v>4082929.2000000007</v>
      </c>
      <c r="K40" s="562">
        <f t="shared" si="20"/>
        <v>4082929.2000000007</v>
      </c>
      <c r="L40" s="575"/>
    </row>
    <row r="41" spans="2:12" ht="15.75" customHeight="1" x14ac:dyDescent="0.25">
      <c r="B41" s="233" t="s">
        <v>225</v>
      </c>
      <c r="C41" s="239" t="s">
        <v>29</v>
      </c>
      <c r="D41" s="234" t="s">
        <v>22</v>
      </c>
      <c r="E41" s="235">
        <v>150</v>
      </c>
      <c r="F41" s="562">
        <v>1358</v>
      </c>
      <c r="G41" s="558">
        <f t="shared" si="3"/>
        <v>1439.48</v>
      </c>
      <c r="H41" s="562">
        <f t="shared" si="21"/>
        <v>215922</v>
      </c>
      <c r="I41" s="237">
        <f t="shared" si="18"/>
        <v>126</v>
      </c>
      <c r="J41" s="562">
        <f t="shared" si="19"/>
        <v>27206172</v>
      </c>
      <c r="K41" s="562">
        <f t="shared" si="20"/>
        <v>27206172</v>
      </c>
      <c r="L41" s="575"/>
    </row>
    <row r="42" spans="2:12" ht="15.75" customHeight="1" x14ac:dyDescent="0.25">
      <c r="B42" s="233" t="s">
        <v>226</v>
      </c>
      <c r="C42" s="239" t="s">
        <v>25</v>
      </c>
      <c r="D42" s="234" t="s">
        <v>22</v>
      </c>
      <c r="E42" s="235">
        <v>150</v>
      </c>
      <c r="F42" s="562">
        <v>489</v>
      </c>
      <c r="G42" s="558">
        <f t="shared" si="3"/>
        <v>518.34</v>
      </c>
      <c r="H42" s="562">
        <f t="shared" si="21"/>
        <v>77751</v>
      </c>
      <c r="I42" s="237">
        <f t="shared" si="18"/>
        <v>126</v>
      </c>
      <c r="J42" s="562">
        <f t="shared" si="19"/>
        <v>9796626</v>
      </c>
      <c r="K42" s="562">
        <f t="shared" si="20"/>
        <v>9796626</v>
      </c>
      <c r="L42" s="575"/>
    </row>
    <row r="43" spans="2:12" ht="15.75" customHeight="1" x14ac:dyDescent="0.25">
      <c r="B43" s="233" t="s">
        <v>227</v>
      </c>
      <c r="C43" s="239" t="s">
        <v>30</v>
      </c>
      <c r="D43" s="234" t="s">
        <v>22</v>
      </c>
      <c r="E43" s="235">
        <v>150</v>
      </c>
      <c r="F43" s="562">
        <v>306</v>
      </c>
      <c r="G43" s="558">
        <f t="shared" si="3"/>
        <v>324.36</v>
      </c>
      <c r="H43" s="562">
        <f t="shared" si="21"/>
        <v>48654</v>
      </c>
      <c r="I43" s="237">
        <f t="shared" si="18"/>
        <v>126</v>
      </c>
      <c r="J43" s="562">
        <f t="shared" si="19"/>
        <v>6130404</v>
      </c>
      <c r="K43" s="562">
        <f t="shared" si="20"/>
        <v>6130404</v>
      </c>
      <c r="L43" s="575"/>
    </row>
    <row r="44" spans="2:12" ht="15.75" customHeight="1" x14ac:dyDescent="0.25">
      <c r="B44" s="233" t="s">
        <v>228</v>
      </c>
      <c r="C44" s="239" t="s">
        <v>31</v>
      </c>
      <c r="D44" s="234" t="s">
        <v>13</v>
      </c>
      <c r="E44" s="235">
        <v>73</v>
      </c>
      <c r="F44" s="562">
        <v>509</v>
      </c>
      <c r="G44" s="558">
        <f t="shared" si="3"/>
        <v>539.54000000000008</v>
      </c>
      <c r="H44" s="562">
        <f t="shared" si="21"/>
        <v>39386.420000000006</v>
      </c>
      <c r="I44" s="237">
        <f t="shared" si="18"/>
        <v>126</v>
      </c>
      <c r="J44" s="562">
        <f t="shared" si="19"/>
        <v>4962688.9200000009</v>
      </c>
      <c r="K44" s="562">
        <f t="shared" si="20"/>
        <v>0</v>
      </c>
      <c r="L44" s="575">
        <f>J44</f>
        <v>4962688.9200000009</v>
      </c>
    </row>
    <row r="45" spans="2:12" ht="15.75" customHeight="1" x14ac:dyDescent="0.25">
      <c r="B45" s="484" t="s">
        <v>229</v>
      </c>
      <c r="C45" s="485"/>
      <c r="D45" s="485"/>
      <c r="E45" s="485"/>
      <c r="F45" s="562"/>
      <c r="G45" s="558"/>
      <c r="H45" s="561">
        <f>SUM(H39:H44)</f>
        <v>457302.01999999996</v>
      </c>
      <c r="I45" s="236"/>
      <c r="J45" s="561">
        <f t="shared" ref="J45:L45" si="22">SUM(J39:J44)</f>
        <v>57620054.520000003</v>
      </c>
      <c r="K45" s="561">
        <f t="shared" si="22"/>
        <v>52657365.600000001</v>
      </c>
      <c r="L45" s="576">
        <f t="shared" si="22"/>
        <v>4962688.9200000009</v>
      </c>
    </row>
    <row r="46" spans="2:12" ht="15.75" customHeight="1" x14ac:dyDescent="0.25">
      <c r="B46" s="241" t="s">
        <v>100</v>
      </c>
      <c r="C46" s="227" t="s">
        <v>98</v>
      </c>
      <c r="D46" s="227"/>
      <c r="E46" s="234"/>
      <c r="F46" s="562"/>
      <c r="G46" s="558"/>
      <c r="H46" s="561"/>
      <c r="I46" s="237"/>
      <c r="J46" s="562"/>
      <c r="K46" s="562"/>
      <c r="L46" s="575"/>
    </row>
    <row r="47" spans="2:12" ht="15.75" customHeight="1" x14ac:dyDescent="0.25">
      <c r="B47" s="233" t="s">
        <v>230</v>
      </c>
      <c r="C47" s="239" t="s">
        <v>51</v>
      </c>
      <c r="D47" s="234" t="s">
        <v>35</v>
      </c>
      <c r="E47" s="235">
        <v>30</v>
      </c>
      <c r="F47" s="562">
        <v>0</v>
      </c>
      <c r="G47" s="558">
        <f t="shared" si="3"/>
        <v>0</v>
      </c>
      <c r="H47" s="562">
        <f>E47*G47</f>
        <v>0</v>
      </c>
      <c r="I47" s="237">
        <f>+J$19</f>
        <v>0</v>
      </c>
      <c r="J47" s="562">
        <f t="shared" ref="J47:J50" si="23">+I47*H47</f>
        <v>0</v>
      </c>
      <c r="K47" s="562">
        <f t="shared" ref="K47:K50" si="24">J47-L47</f>
        <v>0</v>
      </c>
      <c r="L47" s="575"/>
    </row>
    <row r="48" spans="2:12" ht="15.75" customHeight="1" x14ac:dyDescent="0.25">
      <c r="B48" s="233" t="s">
        <v>231</v>
      </c>
      <c r="C48" s="239" t="s">
        <v>45</v>
      </c>
      <c r="D48" s="234" t="s">
        <v>13</v>
      </c>
      <c r="E48" s="242">
        <v>0.09</v>
      </c>
      <c r="F48" s="562">
        <v>68000</v>
      </c>
      <c r="G48" s="558">
        <f t="shared" si="3"/>
        <v>72080</v>
      </c>
      <c r="H48" s="562">
        <f t="shared" ref="H48:H50" si="25">E48*G48</f>
        <v>6487.2</v>
      </c>
      <c r="I48" s="237">
        <f t="shared" ref="I48:I50" si="26">E$17</f>
        <v>126</v>
      </c>
      <c r="J48" s="562">
        <f t="shared" si="23"/>
        <v>817387.2</v>
      </c>
      <c r="K48" s="562">
        <f t="shared" si="24"/>
        <v>817387.2</v>
      </c>
      <c r="L48" s="575"/>
    </row>
    <row r="49" spans="2:12" ht="15.75" customHeight="1" x14ac:dyDescent="0.25">
      <c r="B49" s="233" t="s">
        <v>232</v>
      </c>
      <c r="C49" s="239" t="s">
        <v>43</v>
      </c>
      <c r="D49" s="234" t="s">
        <v>13</v>
      </c>
      <c r="E49" s="235">
        <v>12</v>
      </c>
      <c r="F49" s="562">
        <v>7950</v>
      </c>
      <c r="G49" s="558">
        <f t="shared" si="3"/>
        <v>8427</v>
      </c>
      <c r="H49" s="562">
        <f t="shared" si="25"/>
        <v>101124</v>
      </c>
      <c r="I49" s="237">
        <f t="shared" si="26"/>
        <v>126</v>
      </c>
      <c r="J49" s="562">
        <f t="shared" si="23"/>
        <v>12741624</v>
      </c>
      <c r="K49" s="562">
        <f t="shared" si="24"/>
        <v>12741624</v>
      </c>
      <c r="L49" s="575"/>
    </row>
    <row r="50" spans="2:12" ht="15.75" customHeight="1" x14ac:dyDescent="0.25">
      <c r="B50" s="233" t="s">
        <v>233</v>
      </c>
      <c r="C50" s="239" t="s">
        <v>50</v>
      </c>
      <c r="D50" s="234" t="s">
        <v>13</v>
      </c>
      <c r="E50" s="235">
        <v>1</v>
      </c>
      <c r="F50" s="562">
        <v>38000</v>
      </c>
      <c r="G50" s="558">
        <f t="shared" si="3"/>
        <v>40280</v>
      </c>
      <c r="H50" s="562">
        <f t="shared" si="25"/>
        <v>40280</v>
      </c>
      <c r="I50" s="237">
        <f t="shared" si="26"/>
        <v>126</v>
      </c>
      <c r="J50" s="562">
        <f t="shared" si="23"/>
        <v>5075280</v>
      </c>
      <c r="K50" s="562">
        <f t="shared" si="24"/>
        <v>5075280</v>
      </c>
      <c r="L50" s="575"/>
    </row>
    <row r="51" spans="2:12" ht="15.75" customHeight="1" x14ac:dyDescent="0.25">
      <c r="B51" s="484" t="s">
        <v>234</v>
      </c>
      <c r="C51" s="485"/>
      <c r="D51" s="485"/>
      <c r="E51" s="485"/>
      <c r="F51" s="562"/>
      <c r="G51" s="558"/>
      <c r="H51" s="561">
        <f>SUM(H47:H50)</f>
        <v>147891.20000000001</v>
      </c>
      <c r="I51" s="236"/>
      <c r="J51" s="561">
        <f t="shared" ref="J51:L51" si="27">SUM(J47:J50)</f>
        <v>18634291.199999999</v>
      </c>
      <c r="K51" s="561">
        <f t="shared" si="27"/>
        <v>18634291.199999999</v>
      </c>
      <c r="L51" s="576">
        <f t="shared" si="27"/>
        <v>0</v>
      </c>
    </row>
    <row r="52" spans="2:12" ht="15.75" customHeight="1" x14ac:dyDescent="0.25">
      <c r="B52" s="241" t="s">
        <v>101</v>
      </c>
      <c r="C52" s="227" t="s">
        <v>107</v>
      </c>
      <c r="D52" s="227"/>
      <c r="E52" s="234"/>
      <c r="F52" s="562"/>
      <c r="G52" s="558"/>
      <c r="H52" s="562"/>
      <c r="I52" s="237"/>
      <c r="J52" s="562"/>
      <c r="K52" s="562"/>
      <c r="L52" s="575"/>
    </row>
    <row r="53" spans="2:12" ht="15.75" customHeight="1" x14ac:dyDescent="0.25">
      <c r="B53" s="233" t="s">
        <v>235</v>
      </c>
      <c r="C53" s="239" t="s">
        <v>0</v>
      </c>
      <c r="D53" s="243">
        <v>0.05</v>
      </c>
      <c r="E53" s="235">
        <v>1</v>
      </c>
      <c r="F53" s="562">
        <v>21571</v>
      </c>
      <c r="G53" s="558">
        <f t="shared" si="3"/>
        <v>22865.260000000002</v>
      </c>
      <c r="H53" s="562">
        <f>E53*G53</f>
        <v>22865.260000000002</v>
      </c>
      <c r="I53" s="237">
        <f t="shared" ref="I53:I54" si="28">E$17</f>
        <v>126</v>
      </c>
      <c r="J53" s="562">
        <f t="shared" ref="J53:J54" si="29">+I53*H53</f>
        <v>2881022.7600000002</v>
      </c>
      <c r="K53" s="562">
        <f t="shared" ref="K53:K54" si="30">J53-L53</f>
        <v>0</v>
      </c>
      <c r="L53" s="575">
        <f>J53</f>
        <v>2881022.7600000002</v>
      </c>
    </row>
    <row r="54" spans="2:12" ht="15.75" customHeight="1" x14ac:dyDescent="0.25">
      <c r="B54" s="233" t="s">
        <v>236</v>
      </c>
      <c r="C54" s="239" t="s">
        <v>1</v>
      </c>
      <c r="D54" s="243">
        <v>0.2</v>
      </c>
      <c r="E54" s="235">
        <v>1</v>
      </c>
      <c r="F54" s="562">
        <v>27904</v>
      </c>
      <c r="G54" s="558">
        <f t="shared" si="3"/>
        <v>29578.240000000002</v>
      </c>
      <c r="H54" s="562">
        <f>E54*G54</f>
        <v>29578.240000000002</v>
      </c>
      <c r="I54" s="237">
        <f t="shared" si="28"/>
        <v>126</v>
      </c>
      <c r="J54" s="562">
        <f t="shared" si="29"/>
        <v>3726858.2400000002</v>
      </c>
      <c r="K54" s="562">
        <f t="shared" si="30"/>
        <v>0</v>
      </c>
      <c r="L54" s="575">
        <f>J54</f>
        <v>3726858.2400000002</v>
      </c>
    </row>
    <row r="55" spans="2:12" ht="15.75" customHeight="1" x14ac:dyDescent="0.25">
      <c r="B55" s="484" t="s">
        <v>237</v>
      </c>
      <c r="C55" s="485"/>
      <c r="D55" s="485"/>
      <c r="E55" s="485"/>
      <c r="F55" s="562"/>
      <c r="G55" s="558"/>
      <c r="H55" s="561">
        <f>SUM(H53:H54)</f>
        <v>52443.5</v>
      </c>
      <c r="I55" s="236"/>
      <c r="J55" s="561">
        <f t="shared" ref="J55:L55" si="31">SUM(J52:J54)</f>
        <v>6607881</v>
      </c>
      <c r="K55" s="561">
        <f t="shared" si="31"/>
        <v>0</v>
      </c>
      <c r="L55" s="576">
        <f t="shared" si="31"/>
        <v>6607881</v>
      </c>
    </row>
    <row r="56" spans="2:12" ht="15.75" customHeight="1" x14ac:dyDescent="0.25">
      <c r="B56" s="484" t="s">
        <v>238</v>
      </c>
      <c r="C56" s="485"/>
      <c r="D56" s="485"/>
      <c r="E56" s="485"/>
      <c r="F56" s="562"/>
      <c r="G56" s="558"/>
      <c r="H56" s="561">
        <f>H55+H51+H45</f>
        <v>657636.72</v>
      </c>
      <c r="I56" s="236"/>
      <c r="J56" s="561">
        <f t="shared" ref="J56:L56" si="32">J55+J51+J45</f>
        <v>82862226.719999999</v>
      </c>
      <c r="K56" s="561">
        <f t="shared" si="32"/>
        <v>71291656.799999997</v>
      </c>
      <c r="L56" s="576">
        <f t="shared" si="32"/>
        <v>11570569.920000002</v>
      </c>
    </row>
    <row r="57" spans="2:12" ht="15.75" customHeight="1" x14ac:dyDescent="0.25">
      <c r="B57" s="244">
        <v>3</v>
      </c>
      <c r="C57" s="492" t="s">
        <v>239</v>
      </c>
      <c r="D57" s="485"/>
      <c r="E57" s="245"/>
      <c r="F57" s="563"/>
      <c r="G57" s="558"/>
      <c r="H57" s="564"/>
      <c r="I57" s="248"/>
      <c r="J57" s="564"/>
      <c r="K57" s="565"/>
      <c r="L57" s="577"/>
    </row>
    <row r="58" spans="2:12" ht="15.75" customHeight="1" x14ac:dyDescent="0.25">
      <c r="B58" s="250" t="s">
        <v>125</v>
      </c>
      <c r="C58" s="251" t="s">
        <v>87</v>
      </c>
      <c r="D58" s="251"/>
      <c r="E58" s="252"/>
      <c r="F58" s="563"/>
      <c r="G58" s="558"/>
      <c r="H58" s="564"/>
      <c r="I58" s="252"/>
      <c r="J58" s="578"/>
      <c r="K58" s="563"/>
      <c r="L58" s="579"/>
    </row>
    <row r="59" spans="2:12" ht="30" customHeight="1" x14ac:dyDescent="0.25">
      <c r="B59" s="255" t="s">
        <v>240</v>
      </c>
      <c r="C59" s="256" t="s">
        <v>208</v>
      </c>
      <c r="D59" s="248" t="s">
        <v>22</v>
      </c>
      <c r="E59" s="248">
        <v>150</v>
      </c>
      <c r="F59" s="565">
        <v>1358</v>
      </c>
      <c r="G59" s="558">
        <f t="shared" si="3"/>
        <v>1439.48</v>
      </c>
      <c r="H59" s="565">
        <f>E59*G59</f>
        <v>215922</v>
      </c>
      <c r="I59" s="248">
        <f t="shared" ref="I59:I63" si="33">E$18</f>
        <v>0</v>
      </c>
      <c r="J59" s="565">
        <f t="shared" ref="J59:J62" si="34">+I59*H59</f>
        <v>0</v>
      </c>
      <c r="K59" s="565">
        <f t="shared" ref="K59:K62" si="35">J59-L59</f>
        <v>0</v>
      </c>
      <c r="L59" s="579"/>
    </row>
    <row r="60" spans="2:12" ht="15.75" customHeight="1" x14ac:dyDescent="0.25">
      <c r="B60" s="255" t="s">
        <v>241</v>
      </c>
      <c r="C60" s="257" t="s">
        <v>25</v>
      </c>
      <c r="D60" s="248" t="s">
        <v>22</v>
      </c>
      <c r="E60" s="248">
        <v>150</v>
      </c>
      <c r="F60" s="563">
        <v>489</v>
      </c>
      <c r="G60" s="558">
        <f t="shared" si="3"/>
        <v>518.34</v>
      </c>
      <c r="H60" s="565">
        <f t="shared" ref="H60:H62" si="36">E60*G60</f>
        <v>77751</v>
      </c>
      <c r="I60" s="248">
        <f t="shared" si="33"/>
        <v>0</v>
      </c>
      <c r="J60" s="565">
        <f>+I60*H60</f>
        <v>0</v>
      </c>
      <c r="K60" s="563">
        <f>J60-L60</f>
        <v>0</v>
      </c>
      <c r="L60" s="579"/>
    </row>
    <row r="61" spans="2:12" ht="15.75" customHeight="1" x14ac:dyDescent="0.25">
      <c r="B61" s="255" t="s">
        <v>242</v>
      </c>
      <c r="C61" s="257" t="s">
        <v>30</v>
      </c>
      <c r="D61" s="248" t="s">
        <v>22</v>
      </c>
      <c r="E61" s="248">
        <v>150</v>
      </c>
      <c r="F61" s="563">
        <v>306</v>
      </c>
      <c r="G61" s="558">
        <f t="shared" si="3"/>
        <v>324.36</v>
      </c>
      <c r="H61" s="565">
        <f t="shared" si="36"/>
        <v>48654</v>
      </c>
      <c r="I61" s="248">
        <f>E18</f>
        <v>0</v>
      </c>
      <c r="J61" s="565">
        <f>+I61*H61</f>
        <v>0</v>
      </c>
      <c r="K61" s="563">
        <f>J61-L61</f>
        <v>0</v>
      </c>
      <c r="L61" s="579"/>
    </row>
    <row r="62" spans="2:12" ht="15.75" customHeight="1" x14ac:dyDescent="0.25">
      <c r="B62" s="255" t="s">
        <v>253</v>
      </c>
      <c r="C62" s="257" t="s">
        <v>31</v>
      </c>
      <c r="D62" s="248" t="s">
        <v>13</v>
      </c>
      <c r="E62" s="246">
        <v>13</v>
      </c>
      <c r="F62" s="563">
        <v>509</v>
      </c>
      <c r="G62" s="558">
        <f t="shared" si="3"/>
        <v>539.54000000000008</v>
      </c>
      <c r="H62" s="565">
        <f t="shared" si="36"/>
        <v>7014.0200000000013</v>
      </c>
      <c r="I62" s="248">
        <f t="shared" si="33"/>
        <v>0</v>
      </c>
      <c r="J62" s="565">
        <f t="shared" si="34"/>
        <v>0</v>
      </c>
      <c r="K62" s="563">
        <f t="shared" si="35"/>
        <v>0</v>
      </c>
      <c r="L62" s="579">
        <f>J62</f>
        <v>0</v>
      </c>
    </row>
    <row r="63" spans="2:12" ht="15.75" customHeight="1" x14ac:dyDescent="0.25">
      <c r="B63" s="489" t="s">
        <v>243</v>
      </c>
      <c r="C63" s="485"/>
      <c r="D63" s="485"/>
      <c r="E63" s="485"/>
      <c r="F63" s="563"/>
      <c r="G63" s="558"/>
      <c r="H63" s="564">
        <f>SUM(H59:H62)</f>
        <v>349341.02</v>
      </c>
      <c r="I63" s="248">
        <f t="shared" si="33"/>
        <v>0</v>
      </c>
      <c r="J63" s="564">
        <f t="shared" ref="J63:L63" si="37">SUM(J59:J62)</f>
        <v>0</v>
      </c>
      <c r="K63" s="564">
        <f t="shared" si="37"/>
        <v>0</v>
      </c>
      <c r="L63" s="580">
        <f t="shared" si="37"/>
        <v>0</v>
      </c>
    </row>
    <row r="64" spans="2:12" ht="15.75" customHeight="1" x14ac:dyDescent="0.25">
      <c r="B64" s="250" t="s">
        <v>108</v>
      </c>
      <c r="C64" s="251" t="s">
        <v>98</v>
      </c>
      <c r="D64" s="251"/>
      <c r="E64" s="253"/>
      <c r="F64" s="564"/>
      <c r="G64" s="558"/>
      <c r="H64" s="564"/>
      <c r="I64" s="253"/>
      <c r="J64" s="578"/>
      <c r="K64" s="564"/>
      <c r="L64" s="580"/>
    </row>
    <row r="65" spans="2:12" ht="15.75" customHeight="1" x14ac:dyDescent="0.25">
      <c r="B65" s="255" t="s">
        <v>244</v>
      </c>
      <c r="C65" s="257" t="s">
        <v>43</v>
      </c>
      <c r="D65" s="252" t="s">
        <v>214</v>
      </c>
      <c r="E65" s="246">
        <v>12</v>
      </c>
      <c r="F65" s="563">
        <v>7950</v>
      </c>
      <c r="G65" s="558">
        <f t="shared" si="3"/>
        <v>8427</v>
      </c>
      <c r="H65" s="565">
        <f>E65*G65</f>
        <v>101124</v>
      </c>
      <c r="I65" s="248">
        <f t="shared" ref="I65:I66" si="38">E$18</f>
        <v>0</v>
      </c>
      <c r="J65" s="581">
        <f t="shared" ref="J65:J66" si="39">+I65*H65</f>
        <v>0</v>
      </c>
      <c r="K65" s="565">
        <f t="shared" ref="K65:K66" si="40">J65-L65</f>
        <v>0</v>
      </c>
      <c r="L65" s="579"/>
    </row>
    <row r="66" spans="2:12" ht="15.75" customHeight="1" x14ac:dyDescent="0.25">
      <c r="B66" s="255" t="s">
        <v>245</v>
      </c>
      <c r="C66" s="257" t="s">
        <v>50</v>
      </c>
      <c r="D66" s="252" t="s">
        <v>13</v>
      </c>
      <c r="E66" s="246">
        <v>1</v>
      </c>
      <c r="F66" s="563">
        <v>38000</v>
      </c>
      <c r="G66" s="558">
        <f t="shared" si="3"/>
        <v>40280</v>
      </c>
      <c r="H66" s="565">
        <f>E66*G66</f>
        <v>40280</v>
      </c>
      <c r="I66" s="248">
        <f t="shared" si="38"/>
        <v>0</v>
      </c>
      <c r="J66" s="581">
        <f t="shared" si="39"/>
        <v>0</v>
      </c>
      <c r="K66" s="565">
        <f t="shared" si="40"/>
        <v>0</v>
      </c>
      <c r="L66" s="579"/>
    </row>
    <row r="67" spans="2:12" ht="15.75" customHeight="1" x14ac:dyDescent="0.25">
      <c r="B67" s="489" t="s">
        <v>246</v>
      </c>
      <c r="C67" s="485"/>
      <c r="D67" s="485"/>
      <c r="E67" s="485"/>
      <c r="F67" s="563"/>
      <c r="G67" s="558"/>
      <c r="H67" s="564">
        <f>SUM(H65:H66)</f>
        <v>141404</v>
      </c>
      <c r="I67" s="247"/>
      <c r="J67" s="564">
        <f t="shared" ref="J67:L67" si="41">SUM(J65:J66)</f>
        <v>0</v>
      </c>
      <c r="K67" s="564">
        <f t="shared" si="41"/>
        <v>0</v>
      </c>
      <c r="L67" s="580">
        <f t="shared" si="41"/>
        <v>0</v>
      </c>
    </row>
    <row r="68" spans="2:12" ht="15.75" customHeight="1" x14ac:dyDescent="0.25">
      <c r="B68" s="250" t="s">
        <v>90</v>
      </c>
      <c r="C68" s="251" t="s">
        <v>107</v>
      </c>
      <c r="D68" s="251"/>
      <c r="E68" s="252"/>
      <c r="F68" s="563"/>
      <c r="G68" s="558"/>
      <c r="H68" s="564"/>
      <c r="I68" s="252"/>
      <c r="J68" s="578"/>
      <c r="K68" s="563"/>
      <c r="L68" s="579"/>
    </row>
    <row r="69" spans="2:12" ht="15.75" customHeight="1" x14ac:dyDescent="0.25">
      <c r="B69" s="255" t="s">
        <v>247</v>
      </c>
      <c r="C69" s="257" t="s">
        <v>0</v>
      </c>
      <c r="D69" s="259">
        <v>0.05</v>
      </c>
      <c r="E69" s="246">
        <v>1</v>
      </c>
      <c r="F69" s="563">
        <v>16478</v>
      </c>
      <c r="G69" s="558">
        <f t="shared" si="3"/>
        <v>17466.68</v>
      </c>
      <c r="H69" s="565">
        <f>E69*G69</f>
        <v>17466.68</v>
      </c>
      <c r="I69" s="248">
        <f t="shared" ref="I69:I70" si="42">E$18</f>
        <v>0</v>
      </c>
      <c r="J69" s="581">
        <f t="shared" ref="J69:J70" si="43">+I69*H69</f>
        <v>0</v>
      </c>
      <c r="K69" s="565">
        <f t="shared" ref="K69:K70" si="44">J69-L69</f>
        <v>0</v>
      </c>
      <c r="L69" s="579">
        <f t="shared" ref="L69:L70" si="45">J69</f>
        <v>0</v>
      </c>
    </row>
    <row r="70" spans="2:12" ht="15.75" customHeight="1" x14ac:dyDescent="0.25">
      <c r="B70" s="255" t="s">
        <v>248</v>
      </c>
      <c r="C70" s="257" t="s">
        <v>219</v>
      </c>
      <c r="D70" s="259">
        <v>0.2</v>
      </c>
      <c r="E70" s="246">
        <v>1</v>
      </c>
      <c r="F70" s="563">
        <v>26680</v>
      </c>
      <c r="G70" s="558">
        <f t="shared" si="3"/>
        <v>28280.800000000003</v>
      </c>
      <c r="H70" s="565">
        <f>E70*G70</f>
        <v>28280.800000000003</v>
      </c>
      <c r="I70" s="248">
        <f t="shared" si="42"/>
        <v>0</v>
      </c>
      <c r="J70" s="581">
        <f t="shared" si="43"/>
        <v>0</v>
      </c>
      <c r="K70" s="565">
        <f t="shared" si="44"/>
        <v>0</v>
      </c>
      <c r="L70" s="580">
        <f t="shared" si="45"/>
        <v>0</v>
      </c>
    </row>
    <row r="71" spans="2:12" ht="15.75" customHeight="1" x14ac:dyDescent="0.25">
      <c r="B71" s="489" t="s">
        <v>249</v>
      </c>
      <c r="C71" s="485"/>
      <c r="D71" s="485"/>
      <c r="E71" s="485"/>
      <c r="F71" s="563"/>
      <c r="G71" s="558"/>
      <c r="H71" s="564">
        <f>SUM(H69:H70)</f>
        <v>45747.48</v>
      </c>
      <c r="I71" s="247"/>
      <c r="J71" s="564">
        <f t="shared" ref="J71:L71" si="46">SUM(J69:J70)</f>
        <v>0</v>
      </c>
      <c r="K71" s="564">
        <f t="shared" si="46"/>
        <v>0</v>
      </c>
      <c r="L71" s="580">
        <f t="shared" si="46"/>
        <v>0</v>
      </c>
    </row>
    <row r="72" spans="2:12" ht="15.75" customHeight="1" x14ac:dyDescent="0.25">
      <c r="B72" s="489" t="s">
        <v>250</v>
      </c>
      <c r="C72" s="485"/>
      <c r="D72" s="485"/>
      <c r="E72" s="485"/>
      <c r="F72" s="563"/>
      <c r="G72" s="558"/>
      <c r="H72" s="564">
        <f>H71+H67+H63</f>
        <v>536492.5</v>
      </c>
      <c r="I72" s="260"/>
      <c r="J72" s="564">
        <f t="shared" ref="J72:L72" si="47">J71+J67+J63</f>
        <v>0</v>
      </c>
      <c r="K72" s="564">
        <f t="shared" si="47"/>
        <v>0</v>
      </c>
      <c r="L72" s="580">
        <f t="shared" si="47"/>
        <v>0</v>
      </c>
    </row>
    <row r="73" spans="2:12" ht="15.75" customHeight="1" thickBot="1" x14ac:dyDescent="0.3">
      <c r="B73" s="490" t="s">
        <v>263</v>
      </c>
      <c r="C73" s="491"/>
      <c r="D73" s="491"/>
      <c r="E73" s="491"/>
      <c r="F73" s="566"/>
      <c r="G73" s="566"/>
      <c r="H73" s="567">
        <f>H72+H56+H36</f>
        <v>1730621.72</v>
      </c>
      <c r="I73" s="156"/>
      <c r="J73" s="567">
        <f t="shared" ref="J73:L73" si="48">J72+J56+J36</f>
        <v>82862226.719999999</v>
      </c>
      <c r="K73" s="567">
        <f t="shared" si="48"/>
        <v>71291656.799999997</v>
      </c>
      <c r="L73" s="582">
        <f t="shared" si="48"/>
        <v>11570569.920000002</v>
      </c>
    </row>
    <row r="74" spans="2:12" ht="15.75" customHeight="1" x14ac:dyDescent="0.25">
      <c r="E74" s="129"/>
    </row>
    <row r="75" spans="2:12" ht="15.75" customHeight="1" x14ac:dyDescent="0.25">
      <c r="E75" s="129"/>
      <c r="H75" s="121"/>
    </row>
    <row r="76" spans="2:12" ht="15.75" customHeight="1" x14ac:dyDescent="0.25">
      <c r="E76" s="129"/>
    </row>
    <row r="77" spans="2:12" ht="15.75" customHeight="1" x14ac:dyDescent="0.25">
      <c r="E77" s="129"/>
      <c r="H77" s="63"/>
    </row>
    <row r="78" spans="2:12" ht="15.75" customHeight="1" x14ac:dyDescent="0.25">
      <c r="E78" s="129"/>
    </row>
    <row r="79" spans="2:12" ht="15.75" customHeight="1" x14ac:dyDescent="0.25">
      <c r="E79" s="129"/>
    </row>
    <row r="80" spans="2:12" ht="15.75" customHeight="1" x14ac:dyDescent="0.25">
      <c r="E80" s="129"/>
    </row>
    <row r="81" spans="5:5" ht="15.75" customHeight="1" x14ac:dyDescent="0.25">
      <c r="E81" s="129"/>
    </row>
    <row r="82" spans="5:5" ht="15.75" customHeight="1" x14ac:dyDescent="0.25">
      <c r="E82" s="129"/>
    </row>
    <row r="83" spans="5:5" ht="15.75" customHeight="1" x14ac:dyDescent="0.25">
      <c r="E83" s="129"/>
    </row>
    <row r="84" spans="5:5" ht="15.75" customHeight="1" x14ac:dyDescent="0.25">
      <c r="E84" s="129"/>
    </row>
    <row r="85" spans="5:5" ht="15.75" customHeight="1" x14ac:dyDescent="0.25">
      <c r="E85" s="129"/>
    </row>
    <row r="86" spans="5:5" ht="15.75" customHeight="1" x14ac:dyDescent="0.25">
      <c r="E86" s="129"/>
    </row>
    <row r="87" spans="5:5" ht="15.75" customHeight="1" x14ac:dyDescent="0.25">
      <c r="E87" s="129"/>
    </row>
    <row r="88" spans="5:5" ht="15.75" customHeight="1" x14ac:dyDescent="0.25">
      <c r="E88" s="129"/>
    </row>
    <row r="89" spans="5:5" ht="15.75" customHeight="1" x14ac:dyDescent="0.25">
      <c r="E89" s="129"/>
    </row>
    <row r="90" spans="5:5" ht="15.75" customHeight="1" x14ac:dyDescent="0.25">
      <c r="E90" s="129"/>
    </row>
    <row r="91" spans="5:5" ht="15.75" customHeight="1" x14ac:dyDescent="0.25">
      <c r="E91" s="129"/>
    </row>
    <row r="92" spans="5:5" ht="15.75" customHeight="1" x14ac:dyDescent="0.25">
      <c r="E92" s="129"/>
    </row>
    <row r="93" spans="5:5" ht="15.75" customHeight="1" x14ac:dyDescent="0.25">
      <c r="E93" s="129"/>
    </row>
    <row r="94" spans="5:5" ht="15.75" customHeight="1" x14ac:dyDescent="0.25">
      <c r="E94" s="129"/>
    </row>
    <row r="95" spans="5:5" ht="15.75" customHeight="1" x14ac:dyDescent="0.25">
      <c r="E95" s="129"/>
    </row>
    <row r="96" spans="5:5" ht="15.75" customHeight="1" x14ac:dyDescent="0.25">
      <c r="E96" s="129"/>
    </row>
    <row r="97" spans="5:5" ht="15.75" customHeight="1" x14ac:dyDescent="0.25">
      <c r="E97" s="129"/>
    </row>
    <row r="98" spans="5:5" ht="15.75" customHeight="1" x14ac:dyDescent="0.25">
      <c r="E98" s="129"/>
    </row>
    <row r="99" spans="5:5" ht="15.75" customHeight="1" x14ac:dyDescent="0.25">
      <c r="E99" s="129"/>
    </row>
    <row r="100" spans="5:5" ht="15.75" customHeight="1" x14ac:dyDescent="0.25">
      <c r="E100" s="129"/>
    </row>
    <row r="101" spans="5:5" ht="15.75" customHeight="1" x14ac:dyDescent="0.25">
      <c r="E101" s="129"/>
    </row>
    <row r="102" spans="5:5" ht="15.75" customHeight="1" x14ac:dyDescent="0.25">
      <c r="E102" s="129"/>
    </row>
    <row r="103" spans="5:5" ht="15.75" customHeight="1" x14ac:dyDescent="0.25">
      <c r="E103" s="129"/>
    </row>
    <row r="104" spans="5:5" ht="15.75" customHeight="1" x14ac:dyDescent="0.25">
      <c r="E104" s="129"/>
    </row>
    <row r="105" spans="5:5" ht="15.75" customHeight="1" x14ac:dyDescent="0.25">
      <c r="E105" s="129"/>
    </row>
    <row r="106" spans="5:5" ht="15.75" customHeight="1" x14ac:dyDescent="0.25">
      <c r="E106" s="129"/>
    </row>
    <row r="107" spans="5:5" ht="15.75" customHeight="1" x14ac:dyDescent="0.25">
      <c r="E107" s="129"/>
    </row>
    <row r="108" spans="5:5" ht="15.75" customHeight="1" x14ac:dyDescent="0.25">
      <c r="E108" s="129"/>
    </row>
    <row r="109" spans="5:5" ht="15.75" customHeight="1" x14ac:dyDescent="0.25">
      <c r="E109" s="129"/>
    </row>
    <row r="110" spans="5:5" ht="15.75" customHeight="1" x14ac:dyDescent="0.25">
      <c r="E110" s="129"/>
    </row>
    <row r="111" spans="5:5" ht="15.75" customHeight="1" x14ac:dyDescent="0.25">
      <c r="E111" s="129"/>
    </row>
    <row r="112" spans="5:5" ht="15.75" customHeight="1" x14ac:dyDescent="0.25">
      <c r="E112" s="129"/>
    </row>
    <row r="113" spans="5:5" ht="15.75" customHeight="1" x14ac:dyDescent="0.25">
      <c r="E113" s="129"/>
    </row>
    <row r="114" spans="5:5" ht="15.75" customHeight="1" x14ac:dyDescent="0.25">
      <c r="E114" s="129"/>
    </row>
    <row r="115" spans="5:5" ht="15.75" customHeight="1" x14ac:dyDescent="0.25">
      <c r="E115" s="129"/>
    </row>
    <row r="116" spans="5:5" ht="15.75" customHeight="1" x14ac:dyDescent="0.25">
      <c r="E116" s="129"/>
    </row>
    <row r="117" spans="5:5" ht="15.75" customHeight="1" x14ac:dyDescent="0.25">
      <c r="E117" s="129"/>
    </row>
    <row r="118" spans="5:5" ht="15.75" customHeight="1" x14ac:dyDescent="0.25">
      <c r="E118" s="129"/>
    </row>
    <row r="119" spans="5:5" ht="15.75" customHeight="1" x14ac:dyDescent="0.25">
      <c r="E119" s="129"/>
    </row>
    <row r="120" spans="5:5" ht="15.75" customHeight="1" x14ac:dyDescent="0.25">
      <c r="E120" s="129"/>
    </row>
    <row r="121" spans="5:5" ht="15.75" customHeight="1" x14ac:dyDescent="0.25">
      <c r="E121" s="129"/>
    </row>
    <row r="122" spans="5:5" ht="15.75" customHeight="1" x14ac:dyDescent="0.25">
      <c r="E122" s="129"/>
    </row>
    <row r="123" spans="5:5" ht="15.75" customHeight="1" x14ac:dyDescent="0.25">
      <c r="E123" s="129"/>
    </row>
    <row r="124" spans="5:5" ht="15.75" customHeight="1" x14ac:dyDescent="0.25">
      <c r="E124" s="129"/>
    </row>
    <row r="125" spans="5:5" ht="15.75" customHeight="1" x14ac:dyDescent="0.25">
      <c r="E125" s="129"/>
    </row>
    <row r="126" spans="5:5" ht="15.75" customHeight="1" x14ac:dyDescent="0.25">
      <c r="E126" s="129"/>
    </row>
    <row r="127" spans="5:5" ht="15.75" customHeight="1" x14ac:dyDescent="0.25">
      <c r="E127" s="129"/>
    </row>
    <row r="128" spans="5:5" ht="15.75" customHeight="1" x14ac:dyDescent="0.25">
      <c r="E128" s="129"/>
    </row>
    <row r="129" spans="5:5" ht="15.75" customHeight="1" x14ac:dyDescent="0.25">
      <c r="E129" s="129"/>
    </row>
    <row r="130" spans="5:5" ht="15.75" customHeight="1" x14ac:dyDescent="0.25">
      <c r="E130" s="129"/>
    </row>
    <row r="131" spans="5:5" ht="15.75" customHeight="1" x14ac:dyDescent="0.25">
      <c r="E131" s="129"/>
    </row>
    <row r="132" spans="5:5" ht="15.75" customHeight="1" x14ac:dyDescent="0.25">
      <c r="E132" s="129"/>
    </row>
    <row r="133" spans="5:5" ht="15.75" customHeight="1" x14ac:dyDescent="0.25">
      <c r="E133" s="129"/>
    </row>
    <row r="134" spans="5:5" ht="15.75" customHeight="1" x14ac:dyDescent="0.25">
      <c r="E134" s="129"/>
    </row>
    <row r="135" spans="5:5" ht="15.75" customHeight="1" x14ac:dyDescent="0.25">
      <c r="E135" s="129"/>
    </row>
    <row r="136" spans="5:5" ht="15.75" customHeight="1" x14ac:dyDescent="0.25">
      <c r="E136" s="129"/>
    </row>
    <row r="137" spans="5:5" ht="15.75" customHeight="1" x14ac:dyDescent="0.25">
      <c r="E137" s="129"/>
    </row>
    <row r="138" spans="5:5" ht="15.75" customHeight="1" x14ac:dyDescent="0.25">
      <c r="E138" s="129"/>
    </row>
    <row r="139" spans="5:5" ht="15.75" customHeight="1" x14ac:dyDescent="0.25">
      <c r="E139" s="129"/>
    </row>
    <row r="140" spans="5:5" ht="15.75" customHeight="1" x14ac:dyDescent="0.25">
      <c r="E140" s="129"/>
    </row>
    <row r="141" spans="5:5" ht="15.75" customHeight="1" x14ac:dyDescent="0.25">
      <c r="E141" s="129"/>
    </row>
    <row r="142" spans="5:5" ht="15.75" customHeight="1" x14ac:dyDescent="0.25">
      <c r="E142" s="129"/>
    </row>
    <row r="143" spans="5:5" ht="15.75" customHeight="1" x14ac:dyDescent="0.25">
      <c r="E143" s="129"/>
    </row>
    <row r="144" spans="5:5" ht="15.75" customHeight="1" x14ac:dyDescent="0.25">
      <c r="E144" s="129"/>
    </row>
    <row r="145" spans="5:5" ht="15.75" customHeight="1" x14ac:dyDescent="0.25">
      <c r="E145" s="129"/>
    </row>
    <row r="146" spans="5:5" ht="15.75" customHeight="1" x14ac:dyDescent="0.25">
      <c r="E146" s="129"/>
    </row>
    <row r="147" spans="5:5" ht="15.75" customHeight="1" x14ac:dyDescent="0.25">
      <c r="E147" s="129"/>
    </row>
    <row r="148" spans="5:5" ht="15.75" customHeight="1" x14ac:dyDescent="0.25">
      <c r="E148" s="129"/>
    </row>
    <row r="149" spans="5:5" ht="15.75" customHeight="1" x14ac:dyDescent="0.25">
      <c r="E149" s="129"/>
    </row>
    <row r="150" spans="5:5" ht="15.75" customHeight="1" x14ac:dyDescent="0.25">
      <c r="E150" s="129"/>
    </row>
    <row r="151" spans="5:5" ht="15.75" customHeight="1" x14ac:dyDescent="0.25">
      <c r="E151" s="129"/>
    </row>
    <row r="152" spans="5:5" ht="15.75" customHeight="1" x14ac:dyDescent="0.25">
      <c r="E152" s="129"/>
    </row>
    <row r="153" spans="5:5" ht="15.75" customHeight="1" x14ac:dyDescent="0.25">
      <c r="E153" s="129"/>
    </row>
    <row r="154" spans="5:5" ht="15.75" customHeight="1" x14ac:dyDescent="0.25">
      <c r="E154" s="129"/>
    </row>
    <row r="155" spans="5:5" ht="15.75" customHeight="1" x14ac:dyDescent="0.25">
      <c r="E155" s="129"/>
    </row>
    <row r="156" spans="5:5" ht="15.75" customHeight="1" x14ac:dyDescent="0.25">
      <c r="E156" s="129"/>
    </row>
    <row r="157" spans="5:5" ht="15.75" customHeight="1" x14ac:dyDescent="0.25">
      <c r="E157" s="129"/>
    </row>
    <row r="158" spans="5:5" ht="15.75" customHeight="1" x14ac:dyDescent="0.25">
      <c r="E158" s="129"/>
    </row>
    <row r="159" spans="5:5" ht="15.75" customHeight="1" x14ac:dyDescent="0.25">
      <c r="E159" s="129"/>
    </row>
    <row r="160" spans="5:5" ht="15.75" customHeight="1" x14ac:dyDescent="0.25">
      <c r="E160" s="129"/>
    </row>
    <row r="161" spans="5:5" ht="15.75" customHeight="1" x14ac:dyDescent="0.25">
      <c r="E161" s="129"/>
    </row>
    <row r="162" spans="5:5" ht="15.75" customHeight="1" x14ac:dyDescent="0.25">
      <c r="E162" s="129"/>
    </row>
    <row r="163" spans="5:5" ht="15.75" customHeight="1" x14ac:dyDescent="0.25">
      <c r="E163" s="129"/>
    </row>
    <row r="164" spans="5:5" ht="15.75" customHeight="1" x14ac:dyDescent="0.25">
      <c r="E164" s="129"/>
    </row>
    <row r="165" spans="5:5" ht="15.75" customHeight="1" x14ac:dyDescent="0.25">
      <c r="E165" s="129"/>
    </row>
    <row r="166" spans="5:5" ht="15.75" customHeight="1" x14ac:dyDescent="0.25">
      <c r="E166" s="129"/>
    </row>
    <row r="167" spans="5:5" ht="15.75" customHeight="1" x14ac:dyDescent="0.25">
      <c r="E167" s="129"/>
    </row>
    <row r="168" spans="5:5" ht="15.75" customHeight="1" x14ac:dyDescent="0.25">
      <c r="E168" s="129"/>
    </row>
    <row r="169" spans="5:5" ht="15.75" customHeight="1" x14ac:dyDescent="0.25">
      <c r="E169" s="129"/>
    </row>
    <row r="170" spans="5:5" ht="15.75" customHeight="1" x14ac:dyDescent="0.25">
      <c r="E170" s="129"/>
    </row>
    <row r="171" spans="5:5" ht="15.75" customHeight="1" x14ac:dyDescent="0.25">
      <c r="E171" s="129"/>
    </row>
    <row r="172" spans="5:5" ht="15.75" customHeight="1" x14ac:dyDescent="0.25">
      <c r="E172" s="129"/>
    </row>
    <row r="173" spans="5:5" ht="15.75" customHeight="1" x14ac:dyDescent="0.25">
      <c r="E173" s="129"/>
    </row>
    <row r="174" spans="5:5" ht="15.75" customHeight="1" x14ac:dyDescent="0.25">
      <c r="E174" s="129"/>
    </row>
    <row r="175" spans="5:5" ht="15.75" customHeight="1" x14ac:dyDescent="0.25">
      <c r="E175" s="129"/>
    </row>
    <row r="176" spans="5:5" ht="15.75" customHeight="1" x14ac:dyDescent="0.25">
      <c r="E176" s="129"/>
    </row>
    <row r="177" spans="5:5" ht="15.75" customHeight="1" x14ac:dyDescent="0.25">
      <c r="E177" s="129"/>
    </row>
    <row r="178" spans="5:5" ht="15.75" customHeight="1" x14ac:dyDescent="0.25">
      <c r="E178" s="129"/>
    </row>
    <row r="179" spans="5:5" ht="15.75" customHeight="1" x14ac:dyDescent="0.25">
      <c r="E179" s="129"/>
    </row>
    <row r="180" spans="5:5" ht="15.75" customHeight="1" x14ac:dyDescent="0.25">
      <c r="E180" s="129"/>
    </row>
    <row r="181" spans="5:5" ht="15.75" customHeight="1" x14ac:dyDescent="0.25">
      <c r="E181" s="129"/>
    </row>
    <row r="182" spans="5:5" ht="15.75" customHeight="1" x14ac:dyDescent="0.25">
      <c r="E182" s="129"/>
    </row>
    <row r="183" spans="5:5" ht="15.75" customHeight="1" x14ac:dyDescent="0.25">
      <c r="E183" s="129"/>
    </row>
    <row r="184" spans="5:5" ht="15.75" customHeight="1" x14ac:dyDescent="0.25">
      <c r="E184" s="129"/>
    </row>
    <row r="185" spans="5:5" ht="15.75" customHeight="1" x14ac:dyDescent="0.25">
      <c r="E185" s="129"/>
    </row>
    <row r="186" spans="5:5" ht="15.75" customHeight="1" x14ac:dyDescent="0.25">
      <c r="E186" s="129"/>
    </row>
    <row r="187" spans="5:5" ht="15.75" customHeight="1" x14ac:dyDescent="0.25">
      <c r="E187" s="129"/>
    </row>
    <row r="188" spans="5:5" ht="15.75" customHeight="1" x14ac:dyDescent="0.25">
      <c r="E188" s="129"/>
    </row>
    <row r="189" spans="5:5" ht="15.75" customHeight="1" x14ac:dyDescent="0.25">
      <c r="E189" s="129"/>
    </row>
    <row r="190" spans="5:5" ht="15.75" customHeight="1" x14ac:dyDescent="0.25">
      <c r="E190" s="129"/>
    </row>
    <row r="191" spans="5:5" ht="15.75" customHeight="1" x14ac:dyDescent="0.25">
      <c r="E191" s="129"/>
    </row>
    <row r="192" spans="5:5" ht="15.75" customHeight="1" x14ac:dyDescent="0.25">
      <c r="E192" s="129"/>
    </row>
    <row r="193" spans="5:5" ht="15.75" customHeight="1" x14ac:dyDescent="0.25">
      <c r="E193" s="129"/>
    </row>
    <row r="194" spans="5:5" ht="15.75" customHeight="1" x14ac:dyDescent="0.25">
      <c r="E194" s="129"/>
    </row>
    <row r="195" spans="5:5" ht="15.75" customHeight="1" x14ac:dyDescent="0.25">
      <c r="E195" s="129"/>
    </row>
    <row r="196" spans="5:5" ht="15.75" customHeight="1" x14ac:dyDescent="0.25">
      <c r="E196" s="129"/>
    </row>
    <row r="197" spans="5:5" ht="15.75" customHeight="1" x14ac:dyDescent="0.25">
      <c r="E197" s="129"/>
    </row>
    <row r="198" spans="5:5" ht="15.75" customHeight="1" x14ac:dyDescent="0.25">
      <c r="E198" s="129"/>
    </row>
    <row r="199" spans="5:5" ht="15.75" customHeight="1" x14ac:dyDescent="0.25">
      <c r="E199" s="129"/>
    </row>
    <row r="200" spans="5:5" ht="15.75" customHeight="1" x14ac:dyDescent="0.25">
      <c r="E200" s="129"/>
    </row>
    <row r="201" spans="5:5" ht="15.75" customHeight="1" x14ac:dyDescent="0.25">
      <c r="E201" s="129"/>
    </row>
    <row r="202" spans="5:5" ht="15.75" customHeight="1" x14ac:dyDescent="0.25">
      <c r="E202" s="129"/>
    </row>
    <row r="203" spans="5:5" ht="15.75" customHeight="1" x14ac:dyDescent="0.25">
      <c r="E203" s="129"/>
    </row>
    <row r="204" spans="5:5" ht="15.75" customHeight="1" x14ac:dyDescent="0.25">
      <c r="E204" s="129"/>
    </row>
    <row r="205" spans="5:5" ht="15.75" customHeight="1" x14ac:dyDescent="0.25">
      <c r="E205" s="129"/>
    </row>
    <row r="206" spans="5:5" ht="15.75" customHeight="1" x14ac:dyDescent="0.25">
      <c r="E206" s="129"/>
    </row>
    <row r="207" spans="5:5" ht="15.75" customHeight="1" x14ac:dyDescent="0.25">
      <c r="E207" s="129"/>
    </row>
    <row r="208" spans="5:5" ht="15.75" customHeight="1" x14ac:dyDescent="0.25">
      <c r="E208" s="129"/>
    </row>
    <row r="209" spans="5:5" ht="15.75" customHeight="1" x14ac:dyDescent="0.25">
      <c r="E209" s="129"/>
    </row>
    <row r="210" spans="5:5" ht="15.75" customHeight="1" x14ac:dyDescent="0.25">
      <c r="E210" s="129"/>
    </row>
    <row r="211" spans="5:5" ht="15.75" customHeight="1" x14ac:dyDescent="0.25">
      <c r="E211" s="129"/>
    </row>
    <row r="212" spans="5:5" ht="15.75" customHeight="1" x14ac:dyDescent="0.25">
      <c r="E212" s="129"/>
    </row>
    <row r="213" spans="5:5" ht="15.75" customHeight="1" x14ac:dyDescent="0.25">
      <c r="E213" s="129"/>
    </row>
    <row r="214" spans="5:5" ht="15.75" customHeight="1" x14ac:dyDescent="0.25">
      <c r="E214" s="129"/>
    </row>
    <row r="215" spans="5:5" ht="15.75" customHeight="1" x14ac:dyDescent="0.25">
      <c r="E215" s="129"/>
    </row>
    <row r="216" spans="5:5" ht="15.75" customHeight="1" x14ac:dyDescent="0.25">
      <c r="E216" s="129"/>
    </row>
    <row r="217" spans="5:5" ht="15.75" customHeight="1" x14ac:dyDescent="0.25">
      <c r="E217" s="129"/>
    </row>
    <row r="218" spans="5:5" ht="15.75" customHeight="1" x14ac:dyDescent="0.25">
      <c r="E218" s="129"/>
    </row>
    <row r="219" spans="5:5" ht="15.75" customHeight="1" x14ac:dyDescent="0.25">
      <c r="E219" s="129"/>
    </row>
    <row r="220" spans="5:5" ht="15.75" customHeight="1" x14ac:dyDescent="0.25">
      <c r="E220" s="129"/>
    </row>
    <row r="221" spans="5:5" ht="15.75" customHeight="1" x14ac:dyDescent="0.25">
      <c r="E221" s="129"/>
    </row>
    <row r="222" spans="5:5" ht="15.75" customHeight="1" x14ac:dyDescent="0.25">
      <c r="E222" s="129"/>
    </row>
    <row r="223" spans="5:5" ht="15.75" customHeight="1" x14ac:dyDescent="0.25">
      <c r="E223" s="129"/>
    </row>
    <row r="224" spans="5:5" ht="15.75" customHeight="1" x14ac:dyDescent="0.25">
      <c r="E224" s="129"/>
    </row>
    <row r="225" spans="5:5" ht="15.75" customHeight="1" x14ac:dyDescent="0.25">
      <c r="E225" s="129"/>
    </row>
    <row r="226" spans="5:5" ht="15.75" customHeight="1" x14ac:dyDescent="0.25">
      <c r="E226" s="129"/>
    </row>
    <row r="227" spans="5:5" ht="15.75" customHeight="1" x14ac:dyDescent="0.25">
      <c r="E227" s="129"/>
    </row>
    <row r="228" spans="5:5" ht="15.75" customHeight="1" x14ac:dyDescent="0.25">
      <c r="E228" s="129"/>
    </row>
    <row r="229" spans="5:5" ht="15.75" customHeight="1" x14ac:dyDescent="0.25">
      <c r="E229" s="129"/>
    </row>
    <row r="230" spans="5:5" ht="15.75" customHeight="1" x14ac:dyDescent="0.25">
      <c r="E230" s="129"/>
    </row>
    <row r="231" spans="5:5" ht="15.75" customHeight="1" x14ac:dyDescent="0.25">
      <c r="E231" s="129"/>
    </row>
    <row r="232" spans="5:5" ht="15.75" customHeight="1" x14ac:dyDescent="0.25">
      <c r="E232" s="129"/>
    </row>
    <row r="233" spans="5:5" ht="15.75" customHeight="1" x14ac:dyDescent="0.25">
      <c r="E233" s="129"/>
    </row>
    <row r="234" spans="5:5" ht="15.75" customHeight="1" x14ac:dyDescent="0.25">
      <c r="E234" s="129"/>
    </row>
    <row r="235" spans="5:5" ht="15.75" customHeight="1" x14ac:dyDescent="0.25">
      <c r="E235" s="129"/>
    </row>
    <row r="236" spans="5:5" ht="15.75" customHeight="1" x14ac:dyDescent="0.25">
      <c r="E236" s="129"/>
    </row>
    <row r="237" spans="5:5" ht="15.75" customHeight="1" x14ac:dyDescent="0.25">
      <c r="E237" s="129"/>
    </row>
    <row r="238" spans="5:5" ht="15.75" customHeight="1" x14ac:dyDescent="0.25">
      <c r="E238" s="129"/>
    </row>
    <row r="239" spans="5:5" ht="15.75" customHeight="1" x14ac:dyDescent="0.25">
      <c r="E239" s="129"/>
    </row>
    <row r="240" spans="5:5" ht="15.75" customHeight="1" x14ac:dyDescent="0.25">
      <c r="E240" s="129"/>
    </row>
    <row r="241" spans="5:5" ht="15.75" customHeight="1" x14ac:dyDescent="0.25">
      <c r="E241" s="129"/>
    </row>
    <row r="242" spans="5:5" ht="15.75" customHeight="1" x14ac:dyDescent="0.25">
      <c r="E242" s="129"/>
    </row>
    <row r="243" spans="5:5" ht="15.75" customHeight="1" x14ac:dyDescent="0.25">
      <c r="E243" s="129"/>
    </row>
    <row r="244" spans="5:5" ht="15.75" customHeight="1" x14ac:dyDescent="0.25">
      <c r="E244" s="129"/>
    </row>
    <row r="245" spans="5:5" ht="15.75" customHeight="1" x14ac:dyDescent="0.25">
      <c r="E245" s="129"/>
    </row>
    <row r="246" spans="5:5" ht="15.75" customHeight="1" x14ac:dyDescent="0.25">
      <c r="E246" s="129"/>
    </row>
    <row r="247" spans="5:5" ht="15.75" customHeight="1" x14ac:dyDescent="0.25">
      <c r="E247" s="129"/>
    </row>
    <row r="248" spans="5:5" ht="15.75" customHeight="1" x14ac:dyDescent="0.25">
      <c r="E248" s="129"/>
    </row>
    <row r="249" spans="5:5" ht="15.75" customHeight="1" x14ac:dyDescent="0.25">
      <c r="E249" s="129"/>
    </row>
    <row r="250" spans="5:5" ht="15.75" customHeight="1" x14ac:dyDescent="0.25">
      <c r="E250" s="129"/>
    </row>
    <row r="251" spans="5:5" ht="15.75" customHeight="1" x14ac:dyDescent="0.25">
      <c r="E251" s="129"/>
    </row>
    <row r="252" spans="5:5" ht="15.75" customHeight="1" x14ac:dyDescent="0.25">
      <c r="E252" s="129"/>
    </row>
    <row r="253" spans="5:5" ht="15.75" customHeight="1" x14ac:dyDescent="0.25">
      <c r="E253" s="129"/>
    </row>
    <row r="254" spans="5:5" ht="15.75" customHeight="1" x14ac:dyDescent="0.25">
      <c r="E254" s="129"/>
    </row>
    <row r="255" spans="5:5" ht="15.75" customHeight="1" x14ac:dyDescent="0.25">
      <c r="E255" s="129"/>
    </row>
    <row r="256" spans="5:5" ht="15.75" customHeight="1" x14ac:dyDescent="0.25">
      <c r="E256" s="129"/>
    </row>
    <row r="257" spans="5:5" ht="15.75" customHeight="1" x14ac:dyDescent="0.25">
      <c r="E257" s="129"/>
    </row>
    <row r="258" spans="5:5" ht="15.75" customHeight="1" x14ac:dyDescent="0.25">
      <c r="E258" s="129"/>
    </row>
    <row r="259" spans="5:5" ht="15.75" customHeight="1" x14ac:dyDescent="0.25">
      <c r="E259" s="129"/>
    </row>
    <row r="260" spans="5:5" ht="15.75" customHeight="1" x14ac:dyDescent="0.25">
      <c r="E260" s="129"/>
    </row>
    <row r="261" spans="5:5" ht="15.75" customHeight="1" x14ac:dyDescent="0.25">
      <c r="E261" s="129"/>
    </row>
    <row r="262" spans="5:5" ht="15.75" customHeight="1" x14ac:dyDescent="0.25">
      <c r="E262" s="129"/>
    </row>
    <row r="263" spans="5:5" ht="15.75" customHeight="1" x14ac:dyDescent="0.25">
      <c r="E263" s="129"/>
    </row>
    <row r="264" spans="5:5" ht="15.75" customHeight="1" x14ac:dyDescent="0.25">
      <c r="E264" s="129"/>
    </row>
    <row r="265" spans="5:5" ht="15.75" customHeight="1" x14ac:dyDescent="0.25">
      <c r="E265" s="129"/>
    </row>
    <row r="266" spans="5:5" ht="15.75" customHeight="1" x14ac:dyDescent="0.25">
      <c r="E266" s="129"/>
    </row>
    <row r="267" spans="5:5" ht="15.75" customHeight="1" x14ac:dyDescent="0.25">
      <c r="E267" s="129"/>
    </row>
    <row r="268" spans="5:5" ht="15.75" customHeight="1" x14ac:dyDescent="0.25">
      <c r="E268" s="129"/>
    </row>
    <row r="269" spans="5:5" ht="15.75" customHeight="1" x14ac:dyDescent="0.25">
      <c r="E269" s="129"/>
    </row>
    <row r="270" spans="5:5" ht="15.75" customHeight="1" x14ac:dyDescent="0.25">
      <c r="E270" s="129"/>
    </row>
    <row r="271" spans="5:5" ht="15.75" customHeight="1" x14ac:dyDescent="0.25">
      <c r="E271" s="129"/>
    </row>
    <row r="272" spans="5:5" ht="15.75" customHeight="1" x14ac:dyDescent="0.25">
      <c r="E272" s="129"/>
    </row>
    <row r="273" spans="5:5" ht="15.75" customHeight="1" x14ac:dyDescent="0.25">
      <c r="E273" s="129"/>
    </row>
    <row r="274" spans="5:5" ht="15.75" customHeight="1" x14ac:dyDescent="0.25">
      <c r="E274" s="129"/>
    </row>
    <row r="275" spans="5:5" ht="15.75" customHeight="1" x14ac:dyDescent="0.25">
      <c r="E275" s="129"/>
    </row>
    <row r="276" spans="5:5" ht="15.75" customHeight="1" x14ac:dyDescent="0.25">
      <c r="E276" s="129"/>
    </row>
    <row r="277" spans="5:5" ht="15.75" customHeight="1" x14ac:dyDescent="0.25">
      <c r="E277" s="129"/>
    </row>
    <row r="278" spans="5:5" ht="15.75" customHeight="1" x14ac:dyDescent="0.25">
      <c r="E278" s="129"/>
    </row>
    <row r="279" spans="5:5" ht="15.75" customHeight="1" x14ac:dyDescent="0.25">
      <c r="E279" s="129"/>
    </row>
    <row r="280" spans="5:5" ht="15.75" customHeight="1" x14ac:dyDescent="0.25">
      <c r="E280" s="129"/>
    </row>
    <row r="281" spans="5:5" ht="15.75" customHeight="1" x14ac:dyDescent="0.25">
      <c r="E281" s="129"/>
    </row>
    <row r="282" spans="5:5" ht="15.75" customHeight="1" x14ac:dyDescent="0.25">
      <c r="E282" s="129"/>
    </row>
    <row r="283" spans="5:5" ht="15.75" customHeight="1" x14ac:dyDescent="0.25">
      <c r="E283" s="129"/>
    </row>
    <row r="284" spans="5:5" ht="15.75" customHeight="1" x14ac:dyDescent="0.25">
      <c r="E284" s="129"/>
    </row>
    <row r="285" spans="5:5" ht="15.75" customHeight="1" x14ac:dyDescent="0.25">
      <c r="E285" s="129"/>
    </row>
    <row r="286" spans="5:5" ht="15.75" customHeight="1" x14ac:dyDescent="0.25">
      <c r="E286" s="129"/>
    </row>
    <row r="287" spans="5:5" ht="15.75" customHeight="1" x14ac:dyDescent="0.25">
      <c r="E287" s="129"/>
    </row>
    <row r="288" spans="5:5" ht="15.75" customHeight="1" x14ac:dyDescent="0.25">
      <c r="E288" s="129"/>
    </row>
    <row r="289" spans="5:5" ht="15.75" customHeight="1" x14ac:dyDescent="0.25">
      <c r="E289" s="129"/>
    </row>
    <row r="290" spans="5:5" ht="15.75" customHeight="1" x14ac:dyDescent="0.25">
      <c r="E290" s="129"/>
    </row>
    <row r="291" spans="5:5" ht="15.75" customHeight="1" x14ac:dyDescent="0.25">
      <c r="E291" s="129"/>
    </row>
    <row r="292" spans="5:5" ht="15.75" customHeight="1" x14ac:dyDescent="0.25">
      <c r="E292" s="129"/>
    </row>
    <row r="293" spans="5:5" ht="15.75" customHeight="1" x14ac:dyDescent="0.25">
      <c r="E293" s="129"/>
    </row>
    <row r="294" spans="5:5" ht="15.75" customHeight="1" x14ac:dyDescent="0.25">
      <c r="E294" s="129"/>
    </row>
    <row r="295" spans="5:5" ht="15.75" customHeight="1" x14ac:dyDescent="0.25">
      <c r="E295" s="129"/>
    </row>
    <row r="296" spans="5:5" ht="15.75" customHeight="1" x14ac:dyDescent="0.25">
      <c r="E296" s="129"/>
    </row>
    <row r="297" spans="5:5" ht="15.75" customHeight="1" x14ac:dyDescent="0.25">
      <c r="E297" s="129"/>
    </row>
    <row r="298" spans="5:5" ht="15.75" customHeight="1" x14ac:dyDescent="0.25">
      <c r="E298" s="129"/>
    </row>
    <row r="299" spans="5:5" ht="15.75" customHeight="1" x14ac:dyDescent="0.25">
      <c r="E299" s="129"/>
    </row>
    <row r="300" spans="5:5" ht="15.75" customHeight="1" x14ac:dyDescent="0.25">
      <c r="E300" s="129"/>
    </row>
    <row r="301" spans="5:5" ht="15.75" customHeight="1" x14ac:dyDescent="0.25">
      <c r="E301" s="129"/>
    </row>
    <row r="302" spans="5:5" ht="15.75" customHeight="1" x14ac:dyDescent="0.25">
      <c r="E302" s="129"/>
    </row>
    <row r="303" spans="5:5" ht="15.75" customHeight="1" x14ac:dyDescent="0.25">
      <c r="E303" s="129"/>
    </row>
    <row r="304" spans="5:5" ht="15.75" customHeight="1" x14ac:dyDescent="0.25">
      <c r="E304" s="129"/>
    </row>
    <row r="305" spans="5:5" ht="15.75" customHeight="1" x14ac:dyDescent="0.25">
      <c r="E305" s="129"/>
    </row>
    <row r="306" spans="5:5" ht="15.75" customHeight="1" x14ac:dyDescent="0.25">
      <c r="E306" s="129"/>
    </row>
    <row r="307" spans="5:5" ht="15.75" customHeight="1" x14ac:dyDescent="0.25">
      <c r="E307" s="129"/>
    </row>
    <row r="308" spans="5:5" ht="15.75" customHeight="1" x14ac:dyDescent="0.25">
      <c r="E308" s="129"/>
    </row>
    <row r="309" spans="5:5" ht="15.75" customHeight="1" x14ac:dyDescent="0.25">
      <c r="E309" s="129"/>
    </row>
    <row r="310" spans="5:5" ht="15.75" customHeight="1" x14ac:dyDescent="0.25">
      <c r="E310" s="129"/>
    </row>
    <row r="311" spans="5:5" ht="15.75" customHeight="1" x14ac:dyDescent="0.25">
      <c r="E311" s="129"/>
    </row>
    <row r="312" spans="5:5" ht="15.75" customHeight="1" x14ac:dyDescent="0.25">
      <c r="E312" s="129"/>
    </row>
    <row r="313" spans="5:5" ht="15.75" customHeight="1" x14ac:dyDescent="0.25">
      <c r="E313" s="129"/>
    </row>
    <row r="314" spans="5:5" ht="15.75" customHeight="1" x14ac:dyDescent="0.25">
      <c r="E314" s="129"/>
    </row>
    <row r="315" spans="5:5" ht="15.75" customHeight="1" x14ac:dyDescent="0.25">
      <c r="E315" s="129"/>
    </row>
    <row r="316" spans="5:5" ht="15.75" customHeight="1" x14ac:dyDescent="0.25">
      <c r="E316" s="129"/>
    </row>
    <row r="317" spans="5:5" ht="15.75" customHeight="1" x14ac:dyDescent="0.25">
      <c r="E317" s="129"/>
    </row>
    <row r="318" spans="5:5" ht="15.75" customHeight="1" x14ac:dyDescent="0.25">
      <c r="E318" s="129"/>
    </row>
    <row r="319" spans="5:5" ht="15.75" customHeight="1" x14ac:dyDescent="0.25">
      <c r="E319" s="129"/>
    </row>
    <row r="320" spans="5:5" ht="15.75" customHeight="1" x14ac:dyDescent="0.25">
      <c r="E320" s="129"/>
    </row>
    <row r="321" spans="5:5" ht="15.75" customHeight="1" x14ac:dyDescent="0.25">
      <c r="E321" s="129"/>
    </row>
    <row r="322" spans="5:5" ht="15.75" customHeight="1" x14ac:dyDescent="0.25">
      <c r="E322" s="129"/>
    </row>
    <row r="323" spans="5:5" ht="15.75" customHeight="1" x14ac:dyDescent="0.25">
      <c r="E323" s="129"/>
    </row>
    <row r="324" spans="5:5" ht="15.75" customHeight="1" x14ac:dyDescent="0.25">
      <c r="E324" s="129"/>
    </row>
    <row r="325" spans="5:5" ht="15.75" customHeight="1" x14ac:dyDescent="0.25">
      <c r="E325" s="129"/>
    </row>
    <row r="326" spans="5:5" ht="15.75" customHeight="1" x14ac:dyDescent="0.25">
      <c r="E326" s="129"/>
    </row>
    <row r="327" spans="5:5" ht="15.75" customHeight="1" x14ac:dyDescent="0.25">
      <c r="E327" s="129"/>
    </row>
    <row r="328" spans="5:5" ht="15.75" customHeight="1" x14ac:dyDescent="0.25">
      <c r="E328" s="129"/>
    </row>
    <row r="329" spans="5:5" ht="15.75" customHeight="1" x14ac:dyDescent="0.25">
      <c r="E329" s="129"/>
    </row>
    <row r="330" spans="5:5" ht="15.75" customHeight="1" x14ac:dyDescent="0.25">
      <c r="E330" s="129"/>
    </row>
    <row r="331" spans="5:5" ht="15.75" customHeight="1" x14ac:dyDescent="0.25">
      <c r="E331" s="129"/>
    </row>
    <row r="332" spans="5:5" ht="15.75" customHeight="1" x14ac:dyDescent="0.25">
      <c r="E332" s="129"/>
    </row>
    <row r="333" spans="5:5" ht="15.75" customHeight="1" x14ac:dyDescent="0.25">
      <c r="E333" s="129"/>
    </row>
    <row r="334" spans="5:5" ht="15.75" customHeight="1" x14ac:dyDescent="0.25">
      <c r="E334" s="129"/>
    </row>
    <row r="335" spans="5:5" ht="15.75" customHeight="1" x14ac:dyDescent="0.25">
      <c r="E335" s="129"/>
    </row>
    <row r="336" spans="5:5" ht="15.75" customHeight="1" x14ac:dyDescent="0.25">
      <c r="E336" s="129"/>
    </row>
    <row r="337" spans="5:5" ht="15.75" customHeight="1" x14ac:dyDescent="0.25">
      <c r="E337" s="129"/>
    </row>
    <row r="338" spans="5:5" ht="15.75" customHeight="1" x14ac:dyDescent="0.25">
      <c r="E338" s="129"/>
    </row>
    <row r="339" spans="5:5" ht="15.75" customHeight="1" x14ac:dyDescent="0.25">
      <c r="E339" s="129"/>
    </row>
    <row r="340" spans="5:5" ht="15.75" customHeight="1" x14ac:dyDescent="0.25">
      <c r="E340" s="129"/>
    </row>
    <row r="341" spans="5:5" ht="15.75" customHeight="1" x14ac:dyDescent="0.25">
      <c r="E341" s="129"/>
    </row>
    <row r="342" spans="5:5" ht="15.75" customHeight="1" x14ac:dyDescent="0.25">
      <c r="E342" s="129"/>
    </row>
    <row r="343" spans="5:5" ht="15.75" customHeight="1" x14ac:dyDescent="0.25">
      <c r="E343" s="129"/>
    </row>
    <row r="344" spans="5:5" ht="15.75" customHeight="1" x14ac:dyDescent="0.25">
      <c r="E344" s="129"/>
    </row>
    <row r="345" spans="5:5" ht="15.75" customHeight="1" x14ac:dyDescent="0.25">
      <c r="E345" s="129"/>
    </row>
    <row r="346" spans="5:5" ht="15.75" customHeight="1" x14ac:dyDescent="0.25">
      <c r="E346" s="129"/>
    </row>
    <row r="347" spans="5:5" ht="15.75" customHeight="1" x14ac:dyDescent="0.25">
      <c r="E347" s="129"/>
    </row>
    <row r="348" spans="5:5" ht="15.75" customHeight="1" x14ac:dyDescent="0.25">
      <c r="E348" s="129"/>
    </row>
    <row r="349" spans="5:5" ht="15.75" customHeight="1" x14ac:dyDescent="0.25">
      <c r="E349" s="129"/>
    </row>
    <row r="350" spans="5:5" ht="15.75" customHeight="1" x14ac:dyDescent="0.25">
      <c r="E350" s="129"/>
    </row>
    <row r="351" spans="5:5" ht="15.75" customHeight="1" x14ac:dyDescent="0.25">
      <c r="E351" s="129"/>
    </row>
    <row r="352" spans="5:5" ht="15.75" customHeight="1" x14ac:dyDescent="0.25">
      <c r="E352" s="129"/>
    </row>
    <row r="353" spans="5:5" ht="15.75" customHeight="1" x14ac:dyDescent="0.25">
      <c r="E353" s="129"/>
    </row>
    <row r="354" spans="5:5" ht="15.75" customHeight="1" x14ac:dyDescent="0.25">
      <c r="E354" s="129"/>
    </row>
    <row r="355" spans="5:5" ht="15.75" customHeight="1" x14ac:dyDescent="0.25">
      <c r="E355" s="129"/>
    </row>
    <row r="356" spans="5:5" ht="15.75" customHeight="1" x14ac:dyDescent="0.25">
      <c r="E356" s="129"/>
    </row>
    <row r="357" spans="5:5" ht="15.75" customHeight="1" x14ac:dyDescent="0.25">
      <c r="E357" s="129"/>
    </row>
    <row r="358" spans="5:5" ht="15.75" customHeight="1" x14ac:dyDescent="0.25">
      <c r="E358" s="129"/>
    </row>
    <row r="359" spans="5:5" ht="15.75" customHeight="1" x14ac:dyDescent="0.25">
      <c r="E359" s="129"/>
    </row>
    <row r="360" spans="5:5" ht="15.75" customHeight="1" x14ac:dyDescent="0.25">
      <c r="E360" s="129"/>
    </row>
    <row r="361" spans="5:5" ht="15.75" customHeight="1" x14ac:dyDescent="0.25">
      <c r="E361" s="129"/>
    </row>
    <row r="362" spans="5:5" ht="15.75" customHeight="1" x14ac:dyDescent="0.25">
      <c r="E362" s="129"/>
    </row>
    <row r="363" spans="5:5" ht="15.75" customHeight="1" x14ac:dyDescent="0.25">
      <c r="E363" s="129"/>
    </row>
    <row r="364" spans="5:5" ht="15.75" customHeight="1" x14ac:dyDescent="0.25">
      <c r="E364" s="129"/>
    </row>
    <row r="365" spans="5:5" ht="15.75" customHeight="1" x14ac:dyDescent="0.25">
      <c r="E365" s="129"/>
    </row>
    <row r="366" spans="5:5" ht="15.75" customHeight="1" x14ac:dyDescent="0.25">
      <c r="E366" s="129"/>
    </row>
    <row r="367" spans="5:5" ht="15.75" customHeight="1" x14ac:dyDescent="0.25">
      <c r="E367" s="129"/>
    </row>
    <row r="368" spans="5:5" ht="15.75" customHeight="1" x14ac:dyDescent="0.25">
      <c r="E368" s="129"/>
    </row>
    <row r="369" spans="5:5" ht="15.75" customHeight="1" x14ac:dyDescent="0.25">
      <c r="E369" s="129"/>
    </row>
    <row r="370" spans="5:5" ht="15.75" customHeight="1" x14ac:dyDescent="0.25">
      <c r="E370" s="129"/>
    </row>
    <row r="371" spans="5:5" ht="15.75" customHeight="1" x14ac:dyDescent="0.25">
      <c r="E371" s="129"/>
    </row>
    <row r="372" spans="5:5" ht="15.75" customHeight="1" x14ac:dyDescent="0.25">
      <c r="E372" s="129"/>
    </row>
    <row r="373" spans="5:5" ht="15.75" customHeight="1" x14ac:dyDescent="0.25">
      <c r="E373" s="129"/>
    </row>
    <row r="374" spans="5:5" ht="15.75" customHeight="1" x14ac:dyDescent="0.25">
      <c r="E374" s="129"/>
    </row>
    <row r="375" spans="5:5" ht="15.75" customHeight="1" x14ac:dyDescent="0.25">
      <c r="E375" s="129"/>
    </row>
    <row r="376" spans="5:5" ht="15.75" customHeight="1" x14ac:dyDescent="0.25">
      <c r="E376" s="129"/>
    </row>
    <row r="377" spans="5:5" ht="15.75" customHeight="1" x14ac:dyDescent="0.25">
      <c r="E377" s="129"/>
    </row>
    <row r="378" spans="5:5" ht="15.75" customHeight="1" x14ac:dyDescent="0.25">
      <c r="E378" s="129"/>
    </row>
    <row r="379" spans="5:5" ht="15.75" customHeight="1" x14ac:dyDescent="0.25">
      <c r="E379" s="129"/>
    </row>
    <row r="380" spans="5:5" ht="15.75" customHeight="1" x14ac:dyDescent="0.25">
      <c r="E380" s="129"/>
    </row>
    <row r="381" spans="5:5" ht="15.75" customHeight="1" x14ac:dyDescent="0.25">
      <c r="E381" s="129"/>
    </row>
    <row r="382" spans="5:5" ht="15.75" customHeight="1" x14ac:dyDescent="0.25">
      <c r="E382" s="129"/>
    </row>
    <row r="383" spans="5:5" ht="15.75" customHeight="1" x14ac:dyDescent="0.25">
      <c r="E383" s="129"/>
    </row>
    <row r="384" spans="5:5" ht="15.75" customHeight="1" x14ac:dyDescent="0.25">
      <c r="E384" s="129"/>
    </row>
    <row r="385" spans="5:5" ht="15.75" customHeight="1" x14ac:dyDescent="0.25">
      <c r="E385" s="129"/>
    </row>
    <row r="386" spans="5:5" ht="15.75" customHeight="1" x14ac:dyDescent="0.25">
      <c r="E386" s="129"/>
    </row>
    <row r="387" spans="5:5" ht="15.75" customHeight="1" x14ac:dyDescent="0.25">
      <c r="E387" s="129"/>
    </row>
    <row r="388" spans="5:5" ht="15.75" customHeight="1" x14ac:dyDescent="0.25">
      <c r="E388" s="129"/>
    </row>
    <row r="389" spans="5:5" ht="15.75" customHeight="1" x14ac:dyDescent="0.25">
      <c r="E389" s="129"/>
    </row>
    <row r="390" spans="5:5" ht="15.75" customHeight="1" x14ac:dyDescent="0.25">
      <c r="E390" s="129"/>
    </row>
    <row r="391" spans="5:5" ht="15.75" customHeight="1" x14ac:dyDescent="0.25">
      <c r="E391" s="129"/>
    </row>
    <row r="392" spans="5:5" ht="15.75" customHeight="1" x14ac:dyDescent="0.25">
      <c r="E392" s="129"/>
    </row>
    <row r="393" spans="5:5" ht="15.75" customHeight="1" x14ac:dyDescent="0.25">
      <c r="E393" s="129"/>
    </row>
    <row r="394" spans="5:5" ht="15.75" customHeight="1" x14ac:dyDescent="0.25">
      <c r="E394" s="129"/>
    </row>
    <row r="395" spans="5:5" ht="15.75" customHeight="1" x14ac:dyDescent="0.25">
      <c r="E395" s="129"/>
    </row>
    <row r="396" spans="5:5" ht="15.75" customHeight="1" x14ac:dyDescent="0.25">
      <c r="E396" s="129"/>
    </row>
    <row r="397" spans="5:5" ht="15.75" customHeight="1" x14ac:dyDescent="0.25">
      <c r="E397" s="129"/>
    </row>
    <row r="398" spans="5:5" ht="15.75" customHeight="1" x14ac:dyDescent="0.25">
      <c r="E398" s="129"/>
    </row>
    <row r="399" spans="5:5" ht="15.75" customHeight="1" x14ac:dyDescent="0.25">
      <c r="E399" s="129"/>
    </row>
    <row r="400" spans="5:5" ht="15.75" customHeight="1" x14ac:dyDescent="0.25">
      <c r="E400" s="129"/>
    </row>
    <row r="401" spans="5:5" ht="15.75" customHeight="1" x14ac:dyDescent="0.25">
      <c r="E401" s="129"/>
    </row>
    <row r="402" spans="5:5" ht="15.75" customHeight="1" x14ac:dyDescent="0.25">
      <c r="E402" s="129"/>
    </row>
    <row r="403" spans="5:5" ht="15.75" customHeight="1" x14ac:dyDescent="0.25">
      <c r="E403" s="129"/>
    </row>
    <row r="404" spans="5:5" ht="15.75" customHeight="1" x14ac:dyDescent="0.25">
      <c r="E404" s="129"/>
    </row>
    <row r="405" spans="5:5" ht="15.75" customHeight="1" x14ac:dyDescent="0.25">
      <c r="E405" s="129"/>
    </row>
    <row r="406" spans="5:5" ht="15.75" customHeight="1" x14ac:dyDescent="0.25">
      <c r="E406" s="129"/>
    </row>
    <row r="407" spans="5:5" ht="15.75" customHeight="1" x14ac:dyDescent="0.25">
      <c r="E407" s="129"/>
    </row>
    <row r="408" spans="5:5" ht="15.75" customHeight="1" x14ac:dyDescent="0.25">
      <c r="E408" s="129"/>
    </row>
    <row r="409" spans="5:5" ht="15.75" customHeight="1" x14ac:dyDescent="0.25">
      <c r="E409" s="129"/>
    </row>
    <row r="410" spans="5:5" ht="15.75" customHeight="1" x14ac:dyDescent="0.25">
      <c r="E410" s="129"/>
    </row>
    <row r="411" spans="5:5" ht="15.75" customHeight="1" x14ac:dyDescent="0.25">
      <c r="E411" s="129"/>
    </row>
    <row r="412" spans="5:5" ht="15.75" customHeight="1" x14ac:dyDescent="0.25">
      <c r="E412" s="129"/>
    </row>
    <row r="413" spans="5:5" ht="15.75" customHeight="1" x14ac:dyDescent="0.25">
      <c r="E413" s="129"/>
    </row>
    <row r="414" spans="5:5" ht="15.75" customHeight="1" x14ac:dyDescent="0.25">
      <c r="E414" s="129"/>
    </row>
    <row r="415" spans="5:5" ht="15.75" customHeight="1" x14ac:dyDescent="0.25">
      <c r="E415" s="129"/>
    </row>
    <row r="416" spans="5:5" ht="15.75" customHeight="1" x14ac:dyDescent="0.25">
      <c r="E416" s="129"/>
    </row>
    <row r="417" spans="5:5" ht="15.75" customHeight="1" x14ac:dyDescent="0.25">
      <c r="E417" s="129"/>
    </row>
    <row r="418" spans="5:5" ht="15.75" customHeight="1" x14ac:dyDescent="0.25">
      <c r="E418" s="129"/>
    </row>
    <row r="419" spans="5:5" ht="15.75" customHeight="1" x14ac:dyDescent="0.25">
      <c r="E419" s="129"/>
    </row>
    <row r="420" spans="5:5" ht="15.75" customHeight="1" x14ac:dyDescent="0.25">
      <c r="E420" s="129"/>
    </row>
    <row r="421" spans="5:5" ht="15.75" customHeight="1" x14ac:dyDescent="0.25">
      <c r="E421" s="129"/>
    </row>
    <row r="422" spans="5:5" ht="15.75" customHeight="1" x14ac:dyDescent="0.25">
      <c r="E422" s="129"/>
    </row>
    <row r="423" spans="5:5" ht="15.75" customHeight="1" x14ac:dyDescent="0.25">
      <c r="E423" s="129"/>
    </row>
    <row r="424" spans="5:5" ht="15.75" customHeight="1" x14ac:dyDescent="0.25">
      <c r="E424" s="129"/>
    </row>
    <row r="425" spans="5:5" ht="15.75" customHeight="1" x14ac:dyDescent="0.25">
      <c r="E425" s="129"/>
    </row>
    <row r="426" spans="5:5" ht="15.75" customHeight="1" x14ac:dyDescent="0.25">
      <c r="E426" s="129"/>
    </row>
    <row r="427" spans="5:5" ht="15.75" customHeight="1" x14ac:dyDescent="0.25">
      <c r="E427" s="129"/>
    </row>
    <row r="428" spans="5:5" ht="15.75" customHeight="1" x14ac:dyDescent="0.25">
      <c r="E428" s="129"/>
    </row>
    <row r="429" spans="5:5" ht="15.75" customHeight="1" x14ac:dyDescent="0.25">
      <c r="E429" s="129"/>
    </row>
    <row r="430" spans="5:5" ht="15.75" customHeight="1" x14ac:dyDescent="0.25">
      <c r="E430" s="129"/>
    </row>
    <row r="431" spans="5:5" ht="15.75" customHeight="1" x14ac:dyDescent="0.25">
      <c r="E431" s="129"/>
    </row>
    <row r="432" spans="5:5" ht="15.75" customHeight="1" x14ac:dyDescent="0.25">
      <c r="E432" s="129"/>
    </row>
    <row r="433" spans="5:5" ht="15.75" customHeight="1" x14ac:dyDescent="0.25">
      <c r="E433" s="129"/>
    </row>
    <row r="434" spans="5:5" ht="15.75" customHeight="1" x14ac:dyDescent="0.25">
      <c r="E434" s="129"/>
    </row>
    <row r="435" spans="5:5" ht="15.75" customHeight="1" x14ac:dyDescent="0.25">
      <c r="E435" s="129"/>
    </row>
    <row r="436" spans="5:5" ht="15.75" customHeight="1" x14ac:dyDescent="0.25">
      <c r="E436" s="129"/>
    </row>
    <row r="437" spans="5:5" ht="15.75" customHeight="1" x14ac:dyDescent="0.25">
      <c r="E437" s="129"/>
    </row>
    <row r="438" spans="5:5" ht="15.75" customHeight="1" x14ac:dyDescent="0.25">
      <c r="E438" s="129"/>
    </row>
    <row r="439" spans="5:5" ht="15.75" customHeight="1" x14ac:dyDescent="0.25">
      <c r="E439" s="129"/>
    </row>
    <row r="440" spans="5:5" ht="15.75" customHeight="1" x14ac:dyDescent="0.25">
      <c r="E440" s="129"/>
    </row>
    <row r="441" spans="5:5" ht="15.75" customHeight="1" x14ac:dyDescent="0.25">
      <c r="E441" s="129"/>
    </row>
    <row r="442" spans="5:5" ht="15.75" customHeight="1" x14ac:dyDescent="0.25">
      <c r="E442" s="129"/>
    </row>
    <row r="443" spans="5:5" ht="15.75" customHeight="1" x14ac:dyDescent="0.25">
      <c r="E443" s="129"/>
    </row>
    <row r="444" spans="5:5" ht="15.75" customHeight="1" x14ac:dyDescent="0.25">
      <c r="E444" s="129"/>
    </row>
    <row r="445" spans="5:5" ht="15.75" customHeight="1" x14ac:dyDescent="0.25">
      <c r="E445" s="129"/>
    </row>
    <row r="446" spans="5:5" ht="15.75" customHeight="1" x14ac:dyDescent="0.25">
      <c r="E446" s="129"/>
    </row>
    <row r="447" spans="5:5" ht="15.75" customHeight="1" x14ac:dyDescent="0.25">
      <c r="E447" s="129"/>
    </row>
    <row r="448" spans="5:5" ht="15.75" customHeight="1" x14ac:dyDescent="0.25">
      <c r="E448" s="129"/>
    </row>
    <row r="449" spans="5:5" ht="15.75" customHeight="1" x14ac:dyDescent="0.25">
      <c r="E449" s="129"/>
    </row>
    <row r="450" spans="5:5" ht="15.75" customHeight="1" x14ac:dyDescent="0.25">
      <c r="E450" s="129"/>
    </row>
    <row r="451" spans="5:5" ht="15.75" customHeight="1" x14ac:dyDescent="0.25">
      <c r="E451" s="129"/>
    </row>
    <row r="452" spans="5:5" ht="15.75" customHeight="1" x14ac:dyDescent="0.25">
      <c r="E452" s="129"/>
    </row>
    <row r="453" spans="5:5" ht="15.75" customHeight="1" x14ac:dyDescent="0.25">
      <c r="E453" s="129"/>
    </row>
    <row r="454" spans="5:5" ht="15.75" customHeight="1" x14ac:dyDescent="0.25">
      <c r="E454" s="129"/>
    </row>
    <row r="455" spans="5:5" ht="15.75" customHeight="1" x14ac:dyDescent="0.25">
      <c r="E455" s="129"/>
    </row>
    <row r="456" spans="5:5" ht="15.75" customHeight="1" x14ac:dyDescent="0.25">
      <c r="E456" s="129"/>
    </row>
    <row r="457" spans="5:5" ht="15.75" customHeight="1" x14ac:dyDescent="0.25">
      <c r="E457" s="129"/>
    </row>
    <row r="458" spans="5:5" ht="15.75" customHeight="1" x14ac:dyDescent="0.25">
      <c r="E458" s="129"/>
    </row>
    <row r="459" spans="5:5" ht="15.75" customHeight="1" x14ac:dyDescent="0.25">
      <c r="E459" s="129"/>
    </row>
    <row r="460" spans="5:5" ht="15.75" customHeight="1" x14ac:dyDescent="0.25">
      <c r="E460" s="129"/>
    </row>
    <row r="461" spans="5:5" ht="15.75" customHeight="1" x14ac:dyDescent="0.25">
      <c r="E461" s="129"/>
    </row>
    <row r="462" spans="5:5" ht="15.75" customHeight="1" x14ac:dyDescent="0.25">
      <c r="E462" s="129"/>
    </row>
    <row r="463" spans="5:5" ht="15.75" customHeight="1" x14ac:dyDescent="0.25">
      <c r="E463" s="129"/>
    </row>
    <row r="464" spans="5:5" ht="15.75" customHeight="1" x14ac:dyDescent="0.25">
      <c r="E464" s="129"/>
    </row>
    <row r="465" spans="5:5" ht="15.75" customHeight="1" x14ac:dyDescent="0.25">
      <c r="E465" s="129"/>
    </row>
    <row r="466" spans="5:5" ht="15.75" customHeight="1" x14ac:dyDescent="0.25">
      <c r="E466" s="129"/>
    </row>
    <row r="467" spans="5:5" ht="15.75" customHeight="1" x14ac:dyDescent="0.25">
      <c r="E467" s="129"/>
    </row>
    <row r="468" spans="5:5" ht="15.75" customHeight="1" x14ac:dyDescent="0.25">
      <c r="E468" s="129"/>
    </row>
    <row r="469" spans="5:5" ht="15.75" customHeight="1" x14ac:dyDescent="0.25">
      <c r="E469" s="129"/>
    </row>
    <row r="470" spans="5:5" ht="15.75" customHeight="1" x14ac:dyDescent="0.25">
      <c r="E470" s="129"/>
    </row>
    <row r="471" spans="5:5" ht="15.75" customHeight="1" x14ac:dyDescent="0.25">
      <c r="E471" s="129"/>
    </row>
    <row r="472" spans="5:5" ht="15.75" customHeight="1" x14ac:dyDescent="0.25">
      <c r="E472" s="129"/>
    </row>
    <row r="473" spans="5:5" ht="15.75" customHeight="1" x14ac:dyDescent="0.25">
      <c r="E473" s="129"/>
    </row>
    <row r="474" spans="5:5" ht="15.75" customHeight="1" x14ac:dyDescent="0.25">
      <c r="E474" s="129"/>
    </row>
    <row r="475" spans="5:5" ht="15.75" customHeight="1" x14ac:dyDescent="0.25">
      <c r="E475" s="129"/>
    </row>
    <row r="476" spans="5:5" ht="15.75" customHeight="1" x14ac:dyDescent="0.25">
      <c r="E476" s="129"/>
    </row>
    <row r="477" spans="5:5" ht="15.75" customHeight="1" x14ac:dyDescent="0.25">
      <c r="E477" s="129"/>
    </row>
    <row r="478" spans="5:5" ht="15.75" customHeight="1" x14ac:dyDescent="0.25">
      <c r="E478" s="129"/>
    </row>
    <row r="479" spans="5:5" ht="15.75" customHeight="1" x14ac:dyDescent="0.25">
      <c r="E479" s="129"/>
    </row>
    <row r="480" spans="5:5" ht="15.75" customHeight="1" x14ac:dyDescent="0.25">
      <c r="E480" s="129"/>
    </row>
    <row r="481" spans="5:5" ht="15.75" customHeight="1" x14ac:dyDescent="0.25">
      <c r="E481" s="129"/>
    </row>
    <row r="482" spans="5:5" ht="15.75" customHeight="1" x14ac:dyDescent="0.25">
      <c r="E482" s="129"/>
    </row>
    <row r="483" spans="5:5" ht="15.75" customHeight="1" x14ac:dyDescent="0.25">
      <c r="E483" s="129"/>
    </row>
    <row r="484" spans="5:5" ht="15.75" customHeight="1" x14ac:dyDescent="0.25">
      <c r="E484" s="129"/>
    </row>
    <row r="485" spans="5:5" ht="15.75" customHeight="1" x14ac:dyDescent="0.25">
      <c r="E485" s="129"/>
    </row>
    <row r="486" spans="5:5" ht="15.75" customHeight="1" x14ac:dyDescent="0.25">
      <c r="E486" s="129"/>
    </row>
    <row r="487" spans="5:5" ht="15.75" customHeight="1" x14ac:dyDescent="0.25">
      <c r="E487" s="129"/>
    </row>
    <row r="488" spans="5:5" ht="15.75" customHeight="1" x14ac:dyDescent="0.25">
      <c r="E488" s="129"/>
    </row>
    <row r="489" spans="5:5" ht="15.75" customHeight="1" x14ac:dyDescent="0.25">
      <c r="E489" s="129"/>
    </row>
    <row r="490" spans="5:5" ht="15.75" customHeight="1" x14ac:dyDescent="0.25">
      <c r="E490" s="129"/>
    </row>
    <row r="491" spans="5:5" ht="15.75" customHeight="1" x14ac:dyDescent="0.25">
      <c r="E491" s="129"/>
    </row>
    <row r="492" spans="5:5" ht="15.75" customHeight="1" x14ac:dyDescent="0.25">
      <c r="E492" s="129"/>
    </row>
    <row r="493" spans="5:5" ht="15.75" customHeight="1" x14ac:dyDescent="0.25">
      <c r="E493" s="129"/>
    </row>
    <row r="494" spans="5:5" ht="15.75" customHeight="1" x14ac:dyDescent="0.25">
      <c r="E494" s="129"/>
    </row>
    <row r="495" spans="5:5" ht="15.75" customHeight="1" x14ac:dyDescent="0.25">
      <c r="E495" s="129"/>
    </row>
    <row r="496" spans="5:5" ht="15.75" customHeight="1" x14ac:dyDescent="0.25">
      <c r="E496" s="129"/>
    </row>
    <row r="497" spans="5:5" ht="15.75" customHeight="1" x14ac:dyDescent="0.25">
      <c r="E497" s="129"/>
    </row>
    <row r="498" spans="5:5" ht="15.75" customHeight="1" x14ac:dyDescent="0.25">
      <c r="E498" s="129"/>
    </row>
    <row r="499" spans="5:5" ht="15.75" customHeight="1" x14ac:dyDescent="0.25">
      <c r="E499" s="129"/>
    </row>
    <row r="500" spans="5:5" ht="15.75" customHeight="1" x14ac:dyDescent="0.25">
      <c r="E500" s="129"/>
    </row>
    <row r="501" spans="5:5" ht="15.75" customHeight="1" x14ac:dyDescent="0.25">
      <c r="E501" s="129"/>
    </row>
    <row r="502" spans="5:5" ht="15.75" customHeight="1" x14ac:dyDescent="0.25">
      <c r="E502" s="129"/>
    </row>
    <row r="503" spans="5:5" ht="15.75" customHeight="1" x14ac:dyDescent="0.25">
      <c r="E503" s="129"/>
    </row>
    <row r="504" spans="5:5" ht="15.75" customHeight="1" x14ac:dyDescent="0.25">
      <c r="E504" s="129"/>
    </row>
    <row r="505" spans="5:5" ht="15.75" customHeight="1" x14ac:dyDescent="0.25">
      <c r="E505" s="129"/>
    </row>
    <row r="506" spans="5:5" ht="15.75" customHeight="1" x14ac:dyDescent="0.25">
      <c r="E506" s="129"/>
    </row>
    <row r="507" spans="5:5" ht="15.75" customHeight="1" x14ac:dyDescent="0.25">
      <c r="E507" s="129"/>
    </row>
    <row r="508" spans="5:5" ht="15.75" customHeight="1" x14ac:dyDescent="0.25">
      <c r="E508" s="129"/>
    </row>
    <row r="509" spans="5:5" ht="15.75" customHeight="1" x14ac:dyDescent="0.25">
      <c r="E509" s="129"/>
    </row>
    <row r="510" spans="5:5" ht="15.75" customHeight="1" x14ac:dyDescent="0.25">
      <c r="E510" s="129"/>
    </row>
    <row r="511" spans="5:5" ht="15.75" customHeight="1" x14ac:dyDescent="0.25">
      <c r="E511" s="129"/>
    </row>
    <row r="512" spans="5:5" ht="15.75" customHeight="1" x14ac:dyDescent="0.25">
      <c r="E512" s="129"/>
    </row>
    <row r="513" spans="5:5" ht="15.75" customHeight="1" x14ac:dyDescent="0.25">
      <c r="E513" s="129"/>
    </row>
    <row r="514" spans="5:5" ht="15.75" customHeight="1" x14ac:dyDescent="0.25">
      <c r="E514" s="129"/>
    </row>
    <row r="515" spans="5:5" ht="15.75" customHeight="1" x14ac:dyDescent="0.25">
      <c r="E515" s="129"/>
    </row>
    <row r="516" spans="5:5" ht="15.75" customHeight="1" x14ac:dyDescent="0.25">
      <c r="E516" s="129"/>
    </row>
    <row r="517" spans="5:5" ht="15.75" customHeight="1" x14ac:dyDescent="0.25">
      <c r="E517" s="129"/>
    </row>
    <row r="518" spans="5:5" ht="15.75" customHeight="1" x14ac:dyDescent="0.25">
      <c r="E518" s="129"/>
    </row>
    <row r="519" spans="5:5" ht="15.75" customHeight="1" x14ac:dyDescent="0.25">
      <c r="E519" s="129"/>
    </row>
    <row r="520" spans="5:5" ht="15.75" customHeight="1" x14ac:dyDescent="0.25">
      <c r="E520" s="129"/>
    </row>
    <row r="521" spans="5:5" ht="15.75" customHeight="1" x14ac:dyDescent="0.25">
      <c r="E521" s="129"/>
    </row>
    <row r="522" spans="5:5" ht="15.75" customHeight="1" x14ac:dyDescent="0.25">
      <c r="E522" s="129"/>
    </row>
    <row r="523" spans="5:5" ht="15.75" customHeight="1" x14ac:dyDescent="0.25">
      <c r="E523" s="129"/>
    </row>
    <row r="524" spans="5:5" ht="15.75" customHeight="1" x14ac:dyDescent="0.25">
      <c r="E524" s="129"/>
    </row>
    <row r="525" spans="5:5" ht="15.75" customHeight="1" x14ac:dyDescent="0.25">
      <c r="E525" s="129"/>
    </row>
    <row r="526" spans="5:5" ht="15.75" customHeight="1" x14ac:dyDescent="0.25">
      <c r="E526" s="129"/>
    </row>
    <row r="527" spans="5:5" ht="15.75" customHeight="1" x14ac:dyDescent="0.25">
      <c r="E527" s="129"/>
    </row>
    <row r="528" spans="5:5" ht="15.75" customHeight="1" x14ac:dyDescent="0.25">
      <c r="E528" s="129"/>
    </row>
    <row r="529" spans="5:5" ht="15.75" customHeight="1" x14ac:dyDescent="0.25">
      <c r="E529" s="129"/>
    </row>
    <row r="530" spans="5:5" ht="15.75" customHeight="1" x14ac:dyDescent="0.25">
      <c r="E530" s="129"/>
    </row>
    <row r="531" spans="5:5" ht="15.75" customHeight="1" x14ac:dyDescent="0.25">
      <c r="E531" s="129"/>
    </row>
    <row r="532" spans="5:5" ht="15.75" customHeight="1" x14ac:dyDescent="0.25">
      <c r="E532" s="129"/>
    </row>
    <row r="533" spans="5:5" ht="15.75" customHeight="1" x14ac:dyDescent="0.25">
      <c r="E533" s="129"/>
    </row>
    <row r="534" spans="5:5" ht="15.75" customHeight="1" x14ac:dyDescent="0.25">
      <c r="E534" s="129"/>
    </row>
    <row r="535" spans="5:5" ht="15.75" customHeight="1" x14ac:dyDescent="0.25">
      <c r="E535" s="129"/>
    </row>
    <row r="536" spans="5:5" ht="15.75" customHeight="1" x14ac:dyDescent="0.25">
      <c r="E536" s="129"/>
    </row>
    <row r="537" spans="5:5" ht="15.75" customHeight="1" x14ac:dyDescent="0.25">
      <c r="E537" s="129"/>
    </row>
    <row r="538" spans="5:5" ht="15.75" customHeight="1" x14ac:dyDescent="0.25">
      <c r="E538" s="129"/>
    </row>
    <row r="539" spans="5:5" ht="15.75" customHeight="1" x14ac:dyDescent="0.25">
      <c r="E539" s="129"/>
    </row>
    <row r="540" spans="5:5" ht="15.75" customHeight="1" x14ac:dyDescent="0.25">
      <c r="E540" s="129"/>
    </row>
    <row r="541" spans="5:5" ht="15.75" customHeight="1" x14ac:dyDescent="0.25">
      <c r="E541" s="129"/>
    </row>
    <row r="542" spans="5:5" ht="15.75" customHeight="1" x14ac:dyDescent="0.25">
      <c r="E542" s="129"/>
    </row>
    <row r="543" spans="5:5" ht="15.75" customHeight="1" x14ac:dyDescent="0.25">
      <c r="E543" s="129"/>
    </row>
    <row r="544" spans="5:5" ht="15.75" customHeight="1" x14ac:dyDescent="0.25">
      <c r="E544" s="129"/>
    </row>
    <row r="545" spans="5:5" ht="15.75" customHeight="1" x14ac:dyDescent="0.25">
      <c r="E545" s="129"/>
    </row>
    <row r="546" spans="5:5" ht="15.75" customHeight="1" x14ac:dyDescent="0.25">
      <c r="E546" s="129"/>
    </row>
    <row r="547" spans="5:5" ht="15.75" customHeight="1" x14ac:dyDescent="0.25">
      <c r="E547" s="129"/>
    </row>
    <row r="548" spans="5:5" ht="15.75" customHeight="1" x14ac:dyDescent="0.25">
      <c r="E548" s="129"/>
    </row>
    <row r="549" spans="5:5" ht="15.75" customHeight="1" x14ac:dyDescent="0.25">
      <c r="E549" s="129"/>
    </row>
    <row r="550" spans="5:5" ht="15.75" customHeight="1" x14ac:dyDescent="0.25">
      <c r="E550" s="129"/>
    </row>
    <row r="551" spans="5:5" ht="15.75" customHeight="1" x14ac:dyDescent="0.25">
      <c r="E551" s="129"/>
    </row>
    <row r="552" spans="5:5" ht="15.75" customHeight="1" x14ac:dyDescent="0.25">
      <c r="E552" s="129"/>
    </row>
    <row r="553" spans="5:5" ht="15.75" customHeight="1" x14ac:dyDescent="0.25">
      <c r="E553" s="129"/>
    </row>
    <row r="554" spans="5:5" ht="15.75" customHeight="1" x14ac:dyDescent="0.25">
      <c r="E554" s="129"/>
    </row>
    <row r="555" spans="5:5" ht="15.75" customHeight="1" x14ac:dyDescent="0.25">
      <c r="E555" s="129"/>
    </row>
    <row r="556" spans="5:5" ht="15.75" customHeight="1" x14ac:dyDescent="0.25">
      <c r="E556" s="129"/>
    </row>
    <row r="557" spans="5:5" ht="15.75" customHeight="1" x14ac:dyDescent="0.25">
      <c r="E557" s="129"/>
    </row>
    <row r="558" spans="5:5" ht="15.75" customHeight="1" x14ac:dyDescent="0.25">
      <c r="E558" s="129"/>
    </row>
    <row r="559" spans="5:5" ht="15.75" customHeight="1" x14ac:dyDescent="0.25">
      <c r="E559" s="129"/>
    </row>
    <row r="560" spans="5:5" ht="15.75" customHeight="1" x14ac:dyDescent="0.25">
      <c r="E560" s="129"/>
    </row>
    <row r="561" spans="5:5" ht="15.75" customHeight="1" x14ac:dyDescent="0.25">
      <c r="E561" s="129"/>
    </row>
    <row r="562" spans="5:5" ht="15.75" customHeight="1" x14ac:dyDescent="0.25">
      <c r="E562" s="129"/>
    </row>
    <row r="563" spans="5:5" ht="15.75" customHeight="1" x14ac:dyDescent="0.25">
      <c r="E563" s="129"/>
    </row>
    <row r="564" spans="5:5" ht="15.75" customHeight="1" x14ac:dyDescent="0.25">
      <c r="E564" s="129"/>
    </row>
    <row r="565" spans="5:5" ht="15.75" customHeight="1" x14ac:dyDescent="0.25">
      <c r="E565" s="129"/>
    </row>
    <row r="566" spans="5:5" ht="15.75" customHeight="1" x14ac:dyDescent="0.25">
      <c r="E566" s="129"/>
    </row>
    <row r="567" spans="5:5" ht="15.75" customHeight="1" x14ac:dyDescent="0.25">
      <c r="E567" s="129"/>
    </row>
    <row r="568" spans="5:5" ht="15.75" customHeight="1" x14ac:dyDescent="0.25">
      <c r="E568" s="129"/>
    </row>
    <row r="569" spans="5:5" ht="15.75" customHeight="1" x14ac:dyDescent="0.25">
      <c r="E569" s="129"/>
    </row>
    <row r="570" spans="5:5" ht="15.75" customHeight="1" x14ac:dyDescent="0.25">
      <c r="E570" s="129"/>
    </row>
    <row r="571" spans="5:5" ht="15.75" customHeight="1" x14ac:dyDescent="0.25">
      <c r="E571" s="129"/>
    </row>
    <row r="572" spans="5:5" ht="15.75" customHeight="1" x14ac:dyDescent="0.25">
      <c r="E572" s="129"/>
    </row>
    <row r="573" spans="5:5" ht="15.75" customHeight="1" x14ac:dyDescent="0.25">
      <c r="E573" s="129"/>
    </row>
    <row r="574" spans="5:5" ht="15.75" customHeight="1" x14ac:dyDescent="0.25">
      <c r="E574" s="129"/>
    </row>
    <row r="575" spans="5:5" ht="15.75" customHeight="1" x14ac:dyDescent="0.25">
      <c r="E575" s="129"/>
    </row>
    <row r="576" spans="5:5" ht="15.75" customHeight="1" x14ac:dyDescent="0.25">
      <c r="E576" s="129"/>
    </row>
    <row r="577" spans="5:5" ht="15.75" customHeight="1" x14ac:dyDescent="0.25">
      <c r="E577" s="129"/>
    </row>
    <row r="578" spans="5:5" ht="15.75" customHeight="1" x14ac:dyDescent="0.25">
      <c r="E578" s="129"/>
    </row>
    <row r="579" spans="5:5" ht="15.75" customHeight="1" x14ac:dyDescent="0.25">
      <c r="E579" s="129"/>
    </row>
    <row r="580" spans="5:5" ht="15.75" customHeight="1" x14ac:dyDescent="0.25">
      <c r="E580" s="129"/>
    </row>
    <row r="581" spans="5:5" ht="15.75" customHeight="1" x14ac:dyDescent="0.25">
      <c r="E581" s="129"/>
    </row>
    <row r="582" spans="5:5" ht="15.75" customHeight="1" x14ac:dyDescent="0.25">
      <c r="E582" s="129"/>
    </row>
    <row r="583" spans="5:5" ht="15.75" customHeight="1" x14ac:dyDescent="0.25">
      <c r="E583" s="129"/>
    </row>
    <row r="584" spans="5:5" ht="15.75" customHeight="1" x14ac:dyDescent="0.25">
      <c r="E584" s="129"/>
    </row>
    <row r="585" spans="5:5" ht="15.75" customHeight="1" x14ac:dyDescent="0.25">
      <c r="E585" s="129"/>
    </row>
    <row r="586" spans="5:5" ht="15.75" customHeight="1" x14ac:dyDescent="0.25">
      <c r="E586" s="129"/>
    </row>
    <row r="587" spans="5:5" ht="15.75" customHeight="1" x14ac:dyDescent="0.25">
      <c r="E587" s="129"/>
    </row>
    <row r="588" spans="5:5" ht="15.75" customHeight="1" x14ac:dyDescent="0.25">
      <c r="E588" s="129"/>
    </row>
    <row r="589" spans="5:5" ht="15.75" customHeight="1" x14ac:dyDescent="0.25">
      <c r="E589" s="129"/>
    </row>
    <row r="590" spans="5:5" ht="15.75" customHeight="1" x14ac:dyDescent="0.25">
      <c r="E590" s="129"/>
    </row>
    <row r="591" spans="5:5" ht="15.75" customHeight="1" x14ac:dyDescent="0.25">
      <c r="E591" s="129"/>
    </row>
    <row r="592" spans="5:5" ht="15.75" customHeight="1" x14ac:dyDescent="0.25">
      <c r="E592" s="129"/>
    </row>
    <row r="593" spans="5:5" ht="15.75" customHeight="1" x14ac:dyDescent="0.25">
      <c r="E593" s="129"/>
    </row>
    <row r="594" spans="5:5" ht="15.75" customHeight="1" x14ac:dyDescent="0.25">
      <c r="E594" s="129"/>
    </row>
    <row r="595" spans="5:5" ht="15.75" customHeight="1" x14ac:dyDescent="0.25">
      <c r="E595" s="129"/>
    </row>
    <row r="596" spans="5:5" ht="15.75" customHeight="1" x14ac:dyDescent="0.25">
      <c r="E596" s="129"/>
    </row>
    <row r="597" spans="5:5" ht="15.75" customHeight="1" x14ac:dyDescent="0.25">
      <c r="E597" s="129"/>
    </row>
    <row r="598" spans="5:5" ht="15.75" customHeight="1" x14ac:dyDescent="0.25">
      <c r="E598" s="129"/>
    </row>
    <row r="599" spans="5:5" ht="15.75" customHeight="1" x14ac:dyDescent="0.25">
      <c r="E599" s="129"/>
    </row>
    <row r="600" spans="5:5" ht="15.75" customHeight="1" x14ac:dyDescent="0.25">
      <c r="E600" s="129"/>
    </row>
    <row r="601" spans="5:5" ht="15.75" customHeight="1" x14ac:dyDescent="0.25">
      <c r="E601" s="129"/>
    </row>
    <row r="602" spans="5:5" ht="15.75" customHeight="1" x14ac:dyDescent="0.25">
      <c r="E602" s="129"/>
    </row>
    <row r="603" spans="5:5" ht="15.75" customHeight="1" x14ac:dyDescent="0.25">
      <c r="E603" s="129"/>
    </row>
    <row r="604" spans="5:5" ht="15.75" customHeight="1" x14ac:dyDescent="0.25">
      <c r="E604" s="129"/>
    </row>
    <row r="605" spans="5:5" ht="15.75" customHeight="1" x14ac:dyDescent="0.25">
      <c r="E605" s="129"/>
    </row>
    <row r="606" spans="5:5" ht="15.75" customHeight="1" x14ac:dyDescent="0.25">
      <c r="E606" s="129"/>
    </row>
    <row r="607" spans="5:5" ht="15.75" customHeight="1" x14ac:dyDescent="0.25">
      <c r="E607" s="129"/>
    </row>
    <row r="608" spans="5:5" ht="15.75" customHeight="1" x14ac:dyDescent="0.25">
      <c r="E608" s="129"/>
    </row>
    <row r="609" spans="5:5" ht="15.75" customHeight="1" x14ac:dyDescent="0.25">
      <c r="E609" s="129"/>
    </row>
    <row r="610" spans="5:5" ht="15.75" customHeight="1" x14ac:dyDescent="0.25">
      <c r="E610" s="129"/>
    </row>
    <row r="611" spans="5:5" ht="15.75" customHeight="1" x14ac:dyDescent="0.25">
      <c r="E611" s="129"/>
    </row>
    <row r="612" spans="5:5" ht="15.75" customHeight="1" x14ac:dyDescent="0.25">
      <c r="E612" s="129"/>
    </row>
    <row r="613" spans="5:5" ht="15.75" customHeight="1" x14ac:dyDescent="0.25">
      <c r="E613" s="129"/>
    </row>
    <row r="614" spans="5:5" ht="15.75" customHeight="1" x14ac:dyDescent="0.25">
      <c r="E614" s="129"/>
    </row>
    <row r="615" spans="5:5" ht="15.75" customHeight="1" x14ac:dyDescent="0.25">
      <c r="E615" s="129"/>
    </row>
    <row r="616" spans="5:5" ht="15.75" customHeight="1" x14ac:dyDescent="0.25">
      <c r="E616" s="129"/>
    </row>
    <row r="617" spans="5:5" ht="15.75" customHeight="1" x14ac:dyDescent="0.25">
      <c r="E617" s="129"/>
    </row>
    <row r="618" spans="5:5" ht="15.75" customHeight="1" x14ac:dyDescent="0.25">
      <c r="E618" s="129"/>
    </row>
    <row r="619" spans="5:5" ht="15.75" customHeight="1" x14ac:dyDescent="0.25">
      <c r="E619" s="129"/>
    </row>
    <row r="620" spans="5:5" ht="15.75" customHeight="1" x14ac:dyDescent="0.25">
      <c r="E620" s="129"/>
    </row>
    <row r="621" spans="5:5" ht="15.75" customHeight="1" x14ac:dyDescent="0.25">
      <c r="E621" s="129"/>
    </row>
    <row r="622" spans="5:5" ht="15.75" customHeight="1" x14ac:dyDescent="0.25">
      <c r="E622" s="129"/>
    </row>
    <row r="623" spans="5:5" ht="15.75" customHeight="1" x14ac:dyDescent="0.25">
      <c r="E623" s="129"/>
    </row>
    <row r="624" spans="5:5" ht="15.75" customHeight="1" x14ac:dyDescent="0.25">
      <c r="E624" s="129"/>
    </row>
    <row r="625" spans="5:5" ht="15.75" customHeight="1" x14ac:dyDescent="0.25">
      <c r="E625" s="129"/>
    </row>
    <row r="626" spans="5:5" ht="15.75" customHeight="1" x14ac:dyDescent="0.25">
      <c r="E626" s="129"/>
    </row>
    <row r="627" spans="5:5" ht="15.75" customHeight="1" x14ac:dyDescent="0.25">
      <c r="E627" s="129"/>
    </row>
    <row r="628" spans="5:5" ht="15.75" customHeight="1" x14ac:dyDescent="0.25">
      <c r="E628" s="129"/>
    </row>
    <row r="629" spans="5:5" ht="15.75" customHeight="1" x14ac:dyDescent="0.25">
      <c r="E629" s="129"/>
    </row>
    <row r="630" spans="5:5" ht="15.75" customHeight="1" x14ac:dyDescent="0.25">
      <c r="E630" s="129"/>
    </row>
    <row r="631" spans="5:5" ht="15.75" customHeight="1" x14ac:dyDescent="0.25">
      <c r="E631" s="129"/>
    </row>
    <row r="632" spans="5:5" ht="15.75" customHeight="1" x14ac:dyDescent="0.25">
      <c r="E632" s="129"/>
    </row>
    <row r="633" spans="5:5" ht="15.75" customHeight="1" x14ac:dyDescent="0.25">
      <c r="E633" s="129"/>
    </row>
    <row r="634" spans="5:5" ht="15.75" customHeight="1" x14ac:dyDescent="0.25">
      <c r="E634" s="129"/>
    </row>
    <row r="635" spans="5:5" ht="15.75" customHeight="1" x14ac:dyDescent="0.25">
      <c r="E635" s="129"/>
    </row>
    <row r="636" spans="5:5" ht="15.75" customHeight="1" x14ac:dyDescent="0.25">
      <c r="E636" s="129"/>
    </row>
    <row r="637" spans="5:5" ht="15.75" customHeight="1" x14ac:dyDescent="0.25">
      <c r="E637" s="129"/>
    </row>
    <row r="638" spans="5:5" ht="15.75" customHeight="1" x14ac:dyDescent="0.25">
      <c r="E638" s="129"/>
    </row>
    <row r="639" spans="5:5" ht="15.75" customHeight="1" x14ac:dyDescent="0.25">
      <c r="E639" s="129"/>
    </row>
    <row r="640" spans="5:5" ht="15.75" customHeight="1" x14ac:dyDescent="0.25">
      <c r="E640" s="129"/>
    </row>
    <row r="641" spans="5:5" ht="15.75" customHeight="1" x14ac:dyDescent="0.25">
      <c r="E641" s="129"/>
    </row>
    <row r="642" spans="5:5" ht="15.75" customHeight="1" x14ac:dyDescent="0.25">
      <c r="E642" s="129"/>
    </row>
    <row r="643" spans="5:5" ht="15.75" customHeight="1" x14ac:dyDescent="0.25">
      <c r="E643" s="129"/>
    </row>
    <row r="644" spans="5:5" ht="15.75" customHeight="1" x14ac:dyDescent="0.25">
      <c r="E644" s="129"/>
    </row>
    <row r="645" spans="5:5" ht="15.75" customHeight="1" x14ac:dyDescent="0.25">
      <c r="E645" s="129"/>
    </row>
    <row r="646" spans="5:5" ht="15.75" customHeight="1" x14ac:dyDescent="0.25">
      <c r="E646" s="129"/>
    </row>
    <row r="647" spans="5:5" ht="15.75" customHeight="1" x14ac:dyDescent="0.25">
      <c r="E647" s="129"/>
    </row>
    <row r="648" spans="5:5" ht="15.75" customHeight="1" x14ac:dyDescent="0.25">
      <c r="E648" s="129"/>
    </row>
    <row r="649" spans="5:5" ht="15.75" customHeight="1" x14ac:dyDescent="0.25">
      <c r="E649" s="129"/>
    </row>
    <row r="650" spans="5:5" ht="15.75" customHeight="1" x14ac:dyDescent="0.25">
      <c r="E650" s="129"/>
    </row>
    <row r="651" spans="5:5" ht="15.75" customHeight="1" x14ac:dyDescent="0.25">
      <c r="E651" s="129"/>
    </row>
    <row r="652" spans="5:5" ht="15.75" customHeight="1" x14ac:dyDescent="0.25">
      <c r="E652" s="129"/>
    </row>
    <row r="653" spans="5:5" ht="15.75" customHeight="1" x14ac:dyDescent="0.25">
      <c r="E653" s="129"/>
    </row>
    <row r="654" spans="5:5" ht="15.75" customHeight="1" x14ac:dyDescent="0.25">
      <c r="E654" s="129"/>
    </row>
    <row r="655" spans="5:5" ht="15.75" customHeight="1" x14ac:dyDescent="0.25">
      <c r="E655" s="129"/>
    </row>
    <row r="656" spans="5:5" ht="15.75" customHeight="1" x14ac:dyDescent="0.25">
      <c r="E656" s="129"/>
    </row>
    <row r="657" spans="5:5" ht="15.75" customHeight="1" x14ac:dyDescent="0.25">
      <c r="E657" s="129"/>
    </row>
    <row r="658" spans="5:5" ht="15.75" customHeight="1" x14ac:dyDescent="0.25">
      <c r="E658" s="129"/>
    </row>
    <row r="659" spans="5:5" ht="15.75" customHeight="1" x14ac:dyDescent="0.25">
      <c r="E659" s="129"/>
    </row>
    <row r="660" spans="5:5" ht="15.75" customHeight="1" x14ac:dyDescent="0.25">
      <c r="E660" s="129"/>
    </row>
    <row r="661" spans="5:5" ht="15.75" customHeight="1" x14ac:dyDescent="0.25">
      <c r="E661" s="129"/>
    </row>
    <row r="662" spans="5:5" ht="15.75" customHeight="1" x14ac:dyDescent="0.25">
      <c r="E662" s="129"/>
    </row>
    <row r="663" spans="5:5" ht="15.75" customHeight="1" x14ac:dyDescent="0.25">
      <c r="E663" s="129"/>
    </row>
    <row r="664" spans="5:5" ht="15.75" customHeight="1" x14ac:dyDescent="0.25">
      <c r="E664" s="129"/>
    </row>
    <row r="665" spans="5:5" ht="15.75" customHeight="1" x14ac:dyDescent="0.25">
      <c r="E665" s="129"/>
    </row>
    <row r="666" spans="5:5" ht="15.75" customHeight="1" x14ac:dyDescent="0.25">
      <c r="E666" s="129"/>
    </row>
    <row r="667" spans="5:5" ht="15.75" customHeight="1" x14ac:dyDescent="0.25">
      <c r="E667" s="129"/>
    </row>
    <row r="668" spans="5:5" ht="15.75" customHeight="1" x14ac:dyDescent="0.25">
      <c r="E668" s="129"/>
    </row>
    <row r="669" spans="5:5" ht="15.75" customHeight="1" x14ac:dyDescent="0.25">
      <c r="E669" s="129"/>
    </row>
    <row r="670" spans="5:5" ht="15.75" customHeight="1" x14ac:dyDescent="0.25">
      <c r="E670" s="129"/>
    </row>
    <row r="671" spans="5:5" ht="15.75" customHeight="1" x14ac:dyDescent="0.25">
      <c r="E671" s="129"/>
    </row>
    <row r="672" spans="5:5" ht="15.75" customHeight="1" x14ac:dyDescent="0.25">
      <c r="E672" s="129"/>
    </row>
    <row r="673" spans="5:5" ht="15.75" customHeight="1" x14ac:dyDescent="0.25">
      <c r="E673" s="129"/>
    </row>
    <row r="674" spans="5:5" ht="15.75" customHeight="1" x14ac:dyDescent="0.25">
      <c r="E674" s="129"/>
    </row>
    <row r="675" spans="5:5" ht="15.75" customHeight="1" x14ac:dyDescent="0.25">
      <c r="E675" s="129"/>
    </row>
    <row r="676" spans="5:5" ht="15.75" customHeight="1" x14ac:dyDescent="0.25">
      <c r="E676" s="129"/>
    </row>
    <row r="677" spans="5:5" ht="15.75" customHeight="1" x14ac:dyDescent="0.25">
      <c r="E677" s="129"/>
    </row>
    <row r="678" spans="5:5" ht="15.75" customHeight="1" x14ac:dyDescent="0.25">
      <c r="E678" s="129"/>
    </row>
    <row r="679" spans="5:5" ht="15.75" customHeight="1" x14ac:dyDescent="0.25">
      <c r="E679" s="129"/>
    </row>
    <row r="680" spans="5:5" ht="15.75" customHeight="1" x14ac:dyDescent="0.25">
      <c r="E680" s="129"/>
    </row>
    <row r="681" spans="5:5" ht="15.75" customHeight="1" x14ac:dyDescent="0.25">
      <c r="E681" s="129"/>
    </row>
    <row r="682" spans="5:5" ht="15.75" customHeight="1" x14ac:dyDescent="0.25">
      <c r="E682" s="129"/>
    </row>
    <row r="683" spans="5:5" ht="15.75" customHeight="1" x14ac:dyDescent="0.25">
      <c r="E683" s="129"/>
    </row>
    <row r="684" spans="5:5" ht="15.75" customHeight="1" x14ac:dyDescent="0.25">
      <c r="E684" s="129"/>
    </row>
    <row r="685" spans="5:5" ht="15.75" customHeight="1" x14ac:dyDescent="0.25">
      <c r="E685" s="129"/>
    </row>
    <row r="686" spans="5:5" ht="15.75" customHeight="1" x14ac:dyDescent="0.25">
      <c r="E686" s="129"/>
    </row>
    <row r="687" spans="5:5" ht="15.75" customHeight="1" x14ac:dyDescent="0.25">
      <c r="E687" s="129"/>
    </row>
    <row r="688" spans="5:5" ht="15.75" customHeight="1" x14ac:dyDescent="0.25">
      <c r="E688" s="129"/>
    </row>
    <row r="689" spans="5:5" ht="15.75" customHeight="1" x14ac:dyDescent="0.25">
      <c r="E689" s="129"/>
    </row>
    <row r="690" spans="5:5" ht="15.75" customHeight="1" x14ac:dyDescent="0.25">
      <c r="E690" s="129"/>
    </row>
    <row r="691" spans="5:5" ht="15.75" customHeight="1" x14ac:dyDescent="0.25">
      <c r="E691" s="129"/>
    </row>
    <row r="692" spans="5:5" ht="15.75" customHeight="1" x14ac:dyDescent="0.25">
      <c r="E692" s="129"/>
    </row>
    <row r="693" spans="5:5" ht="15.75" customHeight="1" x14ac:dyDescent="0.25">
      <c r="E693" s="129"/>
    </row>
    <row r="694" spans="5:5" ht="15.75" customHeight="1" x14ac:dyDescent="0.25">
      <c r="E694" s="129"/>
    </row>
    <row r="695" spans="5:5" ht="15.75" customHeight="1" x14ac:dyDescent="0.25">
      <c r="E695" s="129"/>
    </row>
    <row r="696" spans="5:5" ht="15.75" customHeight="1" x14ac:dyDescent="0.25">
      <c r="E696" s="129"/>
    </row>
    <row r="697" spans="5:5" ht="15.75" customHeight="1" x14ac:dyDescent="0.25">
      <c r="E697" s="129"/>
    </row>
    <row r="698" spans="5:5" ht="15.75" customHeight="1" x14ac:dyDescent="0.25">
      <c r="E698" s="129"/>
    </row>
    <row r="699" spans="5:5" ht="15.75" customHeight="1" x14ac:dyDescent="0.25">
      <c r="E699" s="129"/>
    </row>
    <row r="700" spans="5:5" ht="15.75" customHeight="1" x14ac:dyDescent="0.25">
      <c r="E700" s="129"/>
    </row>
    <row r="701" spans="5:5" ht="15.75" customHeight="1" x14ac:dyDescent="0.25">
      <c r="E701" s="129"/>
    </row>
    <row r="702" spans="5:5" ht="15.75" customHeight="1" x14ac:dyDescent="0.25">
      <c r="E702" s="129"/>
    </row>
    <row r="703" spans="5:5" ht="15.75" customHeight="1" x14ac:dyDescent="0.25">
      <c r="E703" s="129"/>
    </row>
    <row r="704" spans="5:5" ht="15.75" customHeight="1" x14ac:dyDescent="0.25">
      <c r="E704" s="129"/>
    </row>
    <row r="705" spans="5:5" ht="15.75" customHeight="1" x14ac:dyDescent="0.25">
      <c r="E705" s="129"/>
    </row>
    <row r="706" spans="5:5" ht="15.75" customHeight="1" x14ac:dyDescent="0.25">
      <c r="E706" s="129"/>
    </row>
    <row r="707" spans="5:5" ht="15.75" customHeight="1" x14ac:dyDescent="0.25">
      <c r="E707" s="129"/>
    </row>
    <row r="708" spans="5:5" ht="15.75" customHeight="1" x14ac:dyDescent="0.25">
      <c r="E708" s="129"/>
    </row>
    <row r="709" spans="5:5" ht="15.75" customHeight="1" x14ac:dyDescent="0.25">
      <c r="E709" s="129"/>
    </row>
    <row r="710" spans="5:5" ht="15.75" customHeight="1" x14ac:dyDescent="0.25">
      <c r="E710" s="129"/>
    </row>
    <row r="711" spans="5:5" ht="15.75" customHeight="1" x14ac:dyDescent="0.25">
      <c r="E711" s="129"/>
    </row>
    <row r="712" spans="5:5" ht="15.75" customHeight="1" x14ac:dyDescent="0.25">
      <c r="E712" s="129"/>
    </row>
    <row r="713" spans="5:5" ht="15.75" customHeight="1" x14ac:dyDescent="0.25">
      <c r="E713" s="129"/>
    </row>
    <row r="714" spans="5:5" ht="15.75" customHeight="1" x14ac:dyDescent="0.25">
      <c r="E714" s="129"/>
    </row>
    <row r="715" spans="5:5" ht="15.75" customHeight="1" x14ac:dyDescent="0.25">
      <c r="E715" s="129"/>
    </row>
    <row r="716" spans="5:5" ht="15.75" customHeight="1" x14ac:dyDescent="0.25">
      <c r="E716" s="129"/>
    </row>
    <row r="717" spans="5:5" ht="15.75" customHeight="1" x14ac:dyDescent="0.25">
      <c r="E717" s="129"/>
    </row>
    <row r="718" spans="5:5" ht="15.75" customHeight="1" x14ac:dyDescent="0.25">
      <c r="E718" s="129"/>
    </row>
    <row r="719" spans="5:5" ht="15.75" customHeight="1" x14ac:dyDescent="0.25">
      <c r="E719" s="129"/>
    </row>
    <row r="720" spans="5:5" ht="15.75" customHeight="1" x14ac:dyDescent="0.25">
      <c r="E720" s="129"/>
    </row>
    <row r="721" spans="5:5" ht="15.75" customHeight="1" x14ac:dyDescent="0.25">
      <c r="E721" s="129"/>
    </row>
    <row r="722" spans="5:5" ht="15.75" customHeight="1" x14ac:dyDescent="0.25">
      <c r="E722" s="129"/>
    </row>
    <row r="723" spans="5:5" ht="15.75" customHeight="1" x14ac:dyDescent="0.25">
      <c r="E723" s="129"/>
    </row>
    <row r="724" spans="5:5" ht="15.75" customHeight="1" x14ac:dyDescent="0.25">
      <c r="E724" s="129"/>
    </row>
    <row r="725" spans="5:5" ht="15.75" customHeight="1" x14ac:dyDescent="0.25">
      <c r="E725" s="129"/>
    </row>
    <row r="726" spans="5:5" ht="15.75" customHeight="1" x14ac:dyDescent="0.25">
      <c r="E726" s="129"/>
    </row>
    <row r="727" spans="5:5" ht="15.75" customHeight="1" x14ac:dyDescent="0.25">
      <c r="E727" s="129"/>
    </row>
    <row r="728" spans="5:5" ht="15.75" customHeight="1" x14ac:dyDescent="0.25">
      <c r="E728" s="129"/>
    </row>
    <row r="729" spans="5:5" ht="15.75" customHeight="1" x14ac:dyDescent="0.25">
      <c r="E729" s="129"/>
    </row>
    <row r="730" spans="5:5" ht="15.75" customHeight="1" x14ac:dyDescent="0.25">
      <c r="E730" s="129"/>
    </row>
    <row r="731" spans="5:5" ht="15.75" customHeight="1" x14ac:dyDescent="0.25">
      <c r="E731" s="129"/>
    </row>
    <row r="732" spans="5:5" ht="15.75" customHeight="1" x14ac:dyDescent="0.25">
      <c r="E732" s="129"/>
    </row>
    <row r="733" spans="5:5" ht="15.75" customHeight="1" x14ac:dyDescent="0.25">
      <c r="E733" s="129"/>
    </row>
    <row r="734" spans="5:5" ht="15.75" customHeight="1" x14ac:dyDescent="0.25">
      <c r="E734" s="129"/>
    </row>
    <row r="735" spans="5:5" ht="15.75" customHeight="1" x14ac:dyDescent="0.25">
      <c r="E735" s="129"/>
    </row>
    <row r="736" spans="5:5" ht="15.75" customHeight="1" x14ac:dyDescent="0.25">
      <c r="E736" s="129"/>
    </row>
    <row r="737" spans="5:5" ht="15.75" customHeight="1" x14ac:dyDescent="0.25">
      <c r="E737" s="129"/>
    </row>
    <row r="738" spans="5:5" ht="15.75" customHeight="1" x14ac:dyDescent="0.25">
      <c r="E738" s="129"/>
    </row>
    <row r="739" spans="5:5" ht="15.75" customHeight="1" x14ac:dyDescent="0.25">
      <c r="E739" s="129"/>
    </row>
    <row r="740" spans="5:5" ht="15.75" customHeight="1" x14ac:dyDescent="0.25">
      <c r="E740" s="129"/>
    </row>
    <row r="741" spans="5:5" ht="15.75" customHeight="1" x14ac:dyDescent="0.25">
      <c r="E741" s="129"/>
    </row>
    <row r="742" spans="5:5" ht="15.75" customHeight="1" x14ac:dyDescent="0.25">
      <c r="E742" s="129"/>
    </row>
    <row r="743" spans="5:5" ht="15.75" customHeight="1" x14ac:dyDescent="0.25">
      <c r="E743" s="129"/>
    </row>
    <row r="744" spans="5:5" ht="15.75" customHeight="1" x14ac:dyDescent="0.25">
      <c r="E744" s="129"/>
    </row>
    <row r="745" spans="5:5" ht="15.75" customHeight="1" x14ac:dyDescent="0.25">
      <c r="E745" s="129"/>
    </row>
    <row r="746" spans="5:5" ht="15.75" customHeight="1" x14ac:dyDescent="0.25">
      <c r="E746" s="129"/>
    </row>
    <row r="747" spans="5:5" ht="15.75" customHeight="1" x14ac:dyDescent="0.25">
      <c r="E747" s="129"/>
    </row>
    <row r="748" spans="5:5" ht="15.75" customHeight="1" x14ac:dyDescent="0.25">
      <c r="E748" s="129"/>
    </row>
    <row r="749" spans="5:5" ht="15.75" customHeight="1" x14ac:dyDescent="0.25">
      <c r="E749" s="129"/>
    </row>
    <row r="750" spans="5:5" ht="15.75" customHeight="1" x14ac:dyDescent="0.25">
      <c r="E750" s="129"/>
    </row>
    <row r="751" spans="5:5" ht="15.75" customHeight="1" x14ac:dyDescent="0.25">
      <c r="E751" s="129"/>
    </row>
    <row r="752" spans="5:5" ht="15.75" customHeight="1" x14ac:dyDescent="0.25">
      <c r="E752" s="129"/>
    </row>
    <row r="753" spans="5:5" ht="15.75" customHeight="1" x14ac:dyDescent="0.25">
      <c r="E753" s="129"/>
    </row>
    <row r="754" spans="5:5" ht="15.75" customHeight="1" x14ac:dyDescent="0.25">
      <c r="E754" s="129"/>
    </row>
    <row r="755" spans="5:5" ht="15.75" customHeight="1" x14ac:dyDescent="0.25">
      <c r="E755" s="129"/>
    </row>
    <row r="756" spans="5:5" ht="15.75" customHeight="1" x14ac:dyDescent="0.25">
      <c r="E756" s="129"/>
    </row>
    <row r="757" spans="5:5" ht="15.75" customHeight="1" x14ac:dyDescent="0.25">
      <c r="E757" s="129"/>
    </row>
    <row r="758" spans="5:5" ht="15.75" customHeight="1" x14ac:dyDescent="0.25">
      <c r="E758" s="129"/>
    </row>
    <row r="759" spans="5:5" ht="15.75" customHeight="1" x14ac:dyDescent="0.25">
      <c r="E759" s="129"/>
    </row>
    <row r="760" spans="5:5" ht="15.75" customHeight="1" x14ac:dyDescent="0.25">
      <c r="E760" s="129"/>
    </row>
    <row r="761" spans="5:5" ht="15.75" customHeight="1" x14ac:dyDescent="0.25">
      <c r="E761" s="129"/>
    </row>
    <row r="762" spans="5:5" ht="15.75" customHeight="1" x14ac:dyDescent="0.25">
      <c r="E762" s="129"/>
    </row>
    <row r="763" spans="5:5" ht="15.75" customHeight="1" x14ac:dyDescent="0.25">
      <c r="E763" s="129"/>
    </row>
    <row r="764" spans="5:5" ht="15.75" customHeight="1" x14ac:dyDescent="0.25">
      <c r="E764" s="129"/>
    </row>
    <row r="765" spans="5:5" ht="15.75" customHeight="1" x14ac:dyDescent="0.25">
      <c r="E765" s="129"/>
    </row>
    <row r="766" spans="5:5" ht="15.75" customHeight="1" x14ac:dyDescent="0.25">
      <c r="E766" s="129"/>
    </row>
    <row r="767" spans="5:5" ht="15.75" customHeight="1" x14ac:dyDescent="0.25">
      <c r="E767" s="129"/>
    </row>
    <row r="768" spans="5:5" ht="15.75" customHeight="1" x14ac:dyDescent="0.25">
      <c r="E768" s="129"/>
    </row>
    <row r="769" spans="5:5" ht="15.75" customHeight="1" x14ac:dyDescent="0.25">
      <c r="E769" s="129"/>
    </row>
    <row r="770" spans="5:5" ht="15.75" customHeight="1" x14ac:dyDescent="0.25">
      <c r="E770" s="129"/>
    </row>
    <row r="771" spans="5:5" ht="15.75" customHeight="1" x14ac:dyDescent="0.25">
      <c r="E771" s="129"/>
    </row>
    <row r="772" spans="5:5" ht="15.75" customHeight="1" x14ac:dyDescent="0.25">
      <c r="E772" s="129"/>
    </row>
    <row r="773" spans="5:5" ht="15.75" customHeight="1" x14ac:dyDescent="0.25">
      <c r="E773" s="129"/>
    </row>
    <row r="774" spans="5:5" ht="15.75" customHeight="1" x14ac:dyDescent="0.25">
      <c r="E774" s="129"/>
    </row>
    <row r="775" spans="5:5" ht="15.75" customHeight="1" x14ac:dyDescent="0.25">
      <c r="E775" s="129"/>
    </row>
    <row r="776" spans="5:5" ht="15.75" customHeight="1" x14ac:dyDescent="0.25">
      <c r="E776" s="129"/>
    </row>
    <row r="777" spans="5:5" ht="15.75" customHeight="1" x14ac:dyDescent="0.25">
      <c r="E777" s="129"/>
    </row>
    <row r="778" spans="5:5" ht="15.75" customHeight="1" x14ac:dyDescent="0.25">
      <c r="E778" s="129"/>
    </row>
    <row r="779" spans="5:5" ht="15.75" customHeight="1" x14ac:dyDescent="0.25">
      <c r="E779" s="129"/>
    </row>
    <row r="780" spans="5:5" ht="15.75" customHeight="1" x14ac:dyDescent="0.25">
      <c r="E780" s="129"/>
    </row>
    <row r="781" spans="5:5" ht="15.75" customHeight="1" x14ac:dyDescent="0.25">
      <c r="E781" s="129"/>
    </row>
    <row r="782" spans="5:5" ht="15.75" customHeight="1" x14ac:dyDescent="0.25">
      <c r="E782" s="129"/>
    </row>
    <row r="783" spans="5:5" ht="15.75" customHeight="1" x14ac:dyDescent="0.25">
      <c r="E783" s="129"/>
    </row>
    <row r="784" spans="5:5" ht="15.75" customHeight="1" x14ac:dyDescent="0.25">
      <c r="E784" s="129"/>
    </row>
    <row r="785" spans="5:5" ht="15.75" customHeight="1" x14ac:dyDescent="0.25">
      <c r="E785" s="129"/>
    </row>
    <row r="786" spans="5:5" ht="15.75" customHeight="1" x14ac:dyDescent="0.25">
      <c r="E786" s="129"/>
    </row>
    <row r="787" spans="5:5" ht="15.75" customHeight="1" x14ac:dyDescent="0.25">
      <c r="E787" s="129"/>
    </row>
    <row r="788" spans="5:5" ht="15.75" customHeight="1" x14ac:dyDescent="0.25">
      <c r="E788" s="129"/>
    </row>
    <row r="789" spans="5:5" ht="15.75" customHeight="1" x14ac:dyDescent="0.25">
      <c r="E789" s="129"/>
    </row>
    <row r="790" spans="5:5" ht="15.75" customHeight="1" x14ac:dyDescent="0.25">
      <c r="E790" s="129"/>
    </row>
    <row r="791" spans="5:5" ht="15.75" customHeight="1" x14ac:dyDescent="0.25">
      <c r="E791" s="129"/>
    </row>
    <row r="792" spans="5:5" ht="15.75" customHeight="1" x14ac:dyDescent="0.25">
      <c r="E792" s="129"/>
    </row>
    <row r="793" spans="5:5" ht="15.75" customHeight="1" x14ac:dyDescent="0.25">
      <c r="E793" s="129"/>
    </row>
    <row r="794" spans="5:5" ht="15.75" customHeight="1" x14ac:dyDescent="0.25">
      <c r="E794" s="129"/>
    </row>
    <row r="795" spans="5:5" ht="15.75" customHeight="1" x14ac:dyDescent="0.25">
      <c r="E795" s="129"/>
    </row>
    <row r="796" spans="5:5" ht="15.75" customHeight="1" x14ac:dyDescent="0.25">
      <c r="E796" s="129"/>
    </row>
    <row r="797" spans="5:5" ht="15.75" customHeight="1" x14ac:dyDescent="0.25">
      <c r="E797" s="129"/>
    </row>
    <row r="798" spans="5:5" ht="15.75" customHeight="1" x14ac:dyDescent="0.25">
      <c r="E798" s="129"/>
    </row>
    <row r="799" spans="5:5" ht="15.75" customHeight="1" x14ac:dyDescent="0.25">
      <c r="E799" s="129"/>
    </row>
    <row r="800" spans="5:5" ht="15.75" customHeight="1" x14ac:dyDescent="0.25">
      <c r="E800" s="129"/>
    </row>
    <row r="801" spans="5:5" ht="15.75" customHeight="1" x14ac:dyDescent="0.25">
      <c r="E801" s="129"/>
    </row>
    <row r="802" spans="5:5" ht="15.75" customHeight="1" x14ac:dyDescent="0.25">
      <c r="E802" s="129"/>
    </row>
    <row r="803" spans="5:5" ht="15.75" customHeight="1" x14ac:dyDescent="0.25">
      <c r="E803" s="129"/>
    </row>
    <row r="804" spans="5:5" ht="15.75" customHeight="1" x14ac:dyDescent="0.25">
      <c r="E804" s="129"/>
    </row>
    <row r="805" spans="5:5" ht="15.75" customHeight="1" x14ac:dyDescent="0.25">
      <c r="E805" s="129"/>
    </row>
    <row r="806" spans="5:5" ht="15.75" customHeight="1" x14ac:dyDescent="0.25">
      <c r="E806" s="129"/>
    </row>
    <row r="807" spans="5:5" ht="15.75" customHeight="1" x14ac:dyDescent="0.25">
      <c r="E807" s="129"/>
    </row>
    <row r="808" spans="5:5" ht="15.75" customHeight="1" x14ac:dyDescent="0.25">
      <c r="E808" s="129"/>
    </row>
    <row r="809" spans="5:5" ht="15.75" customHeight="1" x14ac:dyDescent="0.25">
      <c r="E809" s="129"/>
    </row>
    <row r="810" spans="5:5" ht="15.75" customHeight="1" x14ac:dyDescent="0.25">
      <c r="E810" s="129"/>
    </row>
    <row r="811" spans="5:5" ht="15.75" customHeight="1" x14ac:dyDescent="0.25">
      <c r="E811" s="129"/>
    </row>
    <row r="812" spans="5:5" ht="15.75" customHeight="1" x14ac:dyDescent="0.25">
      <c r="E812" s="129"/>
    </row>
    <row r="813" spans="5:5" ht="15.75" customHeight="1" x14ac:dyDescent="0.25">
      <c r="E813" s="129"/>
    </row>
    <row r="814" spans="5:5" ht="15.75" customHeight="1" x14ac:dyDescent="0.25">
      <c r="E814" s="129"/>
    </row>
    <row r="815" spans="5:5" ht="15.75" customHeight="1" x14ac:dyDescent="0.25">
      <c r="E815" s="129"/>
    </row>
    <row r="816" spans="5:5" ht="15.75" customHeight="1" x14ac:dyDescent="0.25">
      <c r="E816" s="129"/>
    </row>
    <row r="817" spans="5:5" ht="15.75" customHeight="1" x14ac:dyDescent="0.25">
      <c r="E817" s="129"/>
    </row>
    <row r="818" spans="5:5" ht="15.75" customHeight="1" x14ac:dyDescent="0.25">
      <c r="E818" s="129"/>
    </row>
    <row r="819" spans="5:5" ht="15.75" customHeight="1" x14ac:dyDescent="0.25">
      <c r="E819" s="129"/>
    </row>
    <row r="820" spans="5:5" ht="15.75" customHeight="1" x14ac:dyDescent="0.25">
      <c r="E820" s="129"/>
    </row>
    <row r="821" spans="5:5" ht="15.75" customHeight="1" x14ac:dyDescent="0.25">
      <c r="E821" s="129"/>
    </row>
    <row r="822" spans="5:5" ht="15.75" customHeight="1" x14ac:dyDescent="0.25">
      <c r="E822" s="129"/>
    </row>
    <row r="823" spans="5:5" ht="15.75" customHeight="1" x14ac:dyDescent="0.25">
      <c r="E823" s="129"/>
    </row>
    <row r="824" spans="5:5" ht="15.75" customHeight="1" x14ac:dyDescent="0.25">
      <c r="E824" s="129"/>
    </row>
    <row r="825" spans="5:5" ht="15.75" customHeight="1" x14ac:dyDescent="0.25">
      <c r="E825" s="129"/>
    </row>
    <row r="826" spans="5:5" ht="15.75" customHeight="1" x14ac:dyDescent="0.25">
      <c r="E826" s="129"/>
    </row>
    <row r="827" spans="5:5" ht="15.75" customHeight="1" x14ac:dyDescent="0.25">
      <c r="E827" s="129"/>
    </row>
    <row r="828" spans="5:5" ht="15.75" customHeight="1" x14ac:dyDescent="0.25">
      <c r="E828" s="129"/>
    </row>
    <row r="829" spans="5:5" ht="15.75" customHeight="1" x14ac:dyDescent="0.25">
      <c r="E829" s="129"/>
    </row>
    <row r="830" spans="5:5" ht="15.75" customHeight="1" x14ac:dyDescent="0.25">
      <c r="E830" s="129"/>
    </row>
    <row r="831" spans="5:5" ht="15.75" customHeight="1" x14ac:dyDescent="0.25">
      <c r="E831" s="129"/>
    </row>
    <row r="832" spans="5:5" ht="15.75" customHeight="1" x14ac:dyDescent="0.25">
      <c r="E832" s="129"/>
    </row>
    <row r="833" spans="5:5" ht="15.75" customHeight="1" x14ac:dyDescent="0.25">
      <c r="E833" s="129"/>
    </row>
    <row r="834" spans="5:5" ht="15.75" customHeight="1" x14ac:dyDescent="0.25">
      <c r="E834" s="129"/>
    </row>
    <row r="835" spans="5:5" ht="15.75" customHeight="1" x14ac:dyDescent="0.25">
      <c r="E835" s="129"/>
    </row>
    <row r="836" spans="5:5" ht="15.75" customHeight="1" x14ac:dyDescent="0.25">
      <c r="E836" s="129"/>
    </row>
    <row r="837" spans="5:5" ht="15.75" customHeight="1" x14ac:dyDescent="0.25">
      <c r="E837" s="129"/>
    </row>
    <row r="838" spans="5:5" ht="15.75" customHeight="1" x14ac:dyDescent="0.25">
      <c r="E838" s="129"/>
    </row>
    <row r="839" spans="5:5" ht="15.75" customHeight="1" x14ac:dyDescent="0.25">
      <c r="E839" s="129"/>
    </row>
    <row r="840" spans="5:5" ht="15.75" customHeight="1" x14ac:dyDescent="0.25">
      <c r="E840" s="129"/>
    </row>
    <row r="841" spans="5:5" ht="15.75" customHeight="1" x14ac:dyDescent="0.25">
      <c r="E841" s="129"/>
    </row>
    <row r="842" spans="5:5" ht="15.75" customHeight="1" x14ac:dyDescent="0.25">
      <c r="E842" s="129"/>
    </row>
    <row r="843" spans="5:5" ht="15.75" customHeight="1" x14ac:dyDescent="0.25">
      <c r="E843" s="129"/>
    </row>
    <row r="844" spans="5:5" ht="15.75" customHeight="1" x14ac:dyDescent="0.25">
      <c r="E844" s="129"/>
    </row>
    <row r="845" spans="5:5" ht="15.75" customHeight="1" x14ac:dyDescent="0.25">
      <c r="E845" s="129"/>
    </row>
    <row r="846" spans="5:5" ht="15.75" customHeight="1" x14ac:dyDescent="0.25">
      <c r="E846" s="129"/>
    </row>
    <row r="847" spans="5:5" ht="15.75" customHeight="1" x14ac:dyDescent="0.25">
      <c r="E847" s="129"/>
    </row>
    <row r="848" spans="5:5" ht="15.75" customHeight="1" x14ac:dyDescent="0.25">
      <c r="E848" s="129"/>
    </row>
    <row r="849" spans="5:5" ht="15.75" customHeight="1" x14ac:dyDescent="0.25">
      <c r="E849" s="129"/>
    </row>
    <row r="850" spans="5:5" ht="15.75" customHeight="1" x14ac:dyDescent="0.25">
      <c r="E850" s="129"/>
    </row>
    <row r="851" spans="5:5" ht="15.75" customHeight="1" x14ac:dyDescent="0.25">
      <c r="E851" s="129"/>
    </row>
    <row r="852" spans="5:5" ht="15.75" customHeight="1" x14ac:dyDescent="0.25">
      <c r="E852" s="129"/>
    </row>
    <row r="853" spans="5:5" ht="15.75" customHeight="1" x14ac:dyDescent="0.25">
      <c r="E853" s="129"/>
    </row>
    <row r="854" spans="5:5" ht="15.75" customHeight="1" x14ac:dyDescent="0.25">
      <c r="E854" s="129"/>
    </row>
    <row r="855" spans="5:5" ht="15.75" customHeight="1" x14ac:dyDescent="0.25">
      <c r="E855" s="129"/>
    </row>
    <row r="856" spans="5:5" ht="15.75" customHeight="1" x14ac:dyDescent="0.25">
      <c r="E856" s="129"/>
    </row>
    <row r="857" spans="5:5" ht="15.75" customHeight="1" x14ac:dyDescent="0.25">
      <c r="E857" s="129"/>
    </row>
    <row r="858" spans="5:5" ht="15.75" customHeight="1" x14ac:dyDescent="0.25">
      <c r="E858" s="129"/>
    </row>
    <row r="859" spans="5:5" ht="15.75" customHeight="1" x14ac:dyDescent="0.25">
      <c r="E859" s="129"/>
    </row>
    <row r="860" spans="5:5" ht="15.75" customHeight="1" x14ac:dyDescent="0.25">
      <c r="E860" s="129"/>
    </row>
    <row r="861" spans="5:5" ht="15.75" customHeight="1" x14ac:dyDescent="0.25">
      <c r="E861" s="129"/>
    </row>
    <row r="862" spans="5:5" ht="15.75" customHeight="1" x14ac:dyDescent="0.25">
      <c r="E862" s="129"/>
    </row>
    <row r="863" spans="5:5" ht="15.75" customHeight="1" x14ac:dyDescent="0.25">
      <c r="E863" s="129"/>
    </row>
    <row r="864" spans="5:5" ht="15.75" customHeight="1" x14ac:dyDescent="0.25">
      <c r="E864" s="129"/>
    </row>
    <row r="865" spans="5:5" ht="15.75" customHeight="1" x14ac:dyDescent="0.25">
      <c r="E865" s="129"/>
    </row>
    <row r="866" spans="5:5" ht="15.75" customHeight="1" x14ac:dyDescent="0.25">
      <c r="E866" s="129"/>
    </row>
    <row r="867" spans="5:5" ht="15.75" customHeight="1" x14ac:dyDescent="0.25">
      <c r="E867" s="129"/>
    </row>
    <row r="868" spans="5:5" ht="15.75" customHeight="1" x14ac:dyDescent="0.25">
      <c r="E868" s="129"/>
    </row>
    <row r="869" spans="5:5" ht="15.75" customHeight="1" x14ac:dyDescent="0.25">
      <c r="E869" s="129"/>
    </row>
    <row r="870" spans="5:5" ht="15.75" customHeight="1" x14ac:dyDescent="0.25">
      <c r="E870" s="129"/>
    </row>
    <row r="871" spans="5:5" ht="15.75" customHeight="1" x14ac:dyDescent="0.25">
      <c r="E871" s="129"/>
    </row>
    <row r="872" spans="5:5" ht="15.75" customHeight="1" x14ac:dyDescent="0.25">
      <c r="E872" s="129"/>
    </row>
    <row r="873" spans="5:5" ht="15.75" customHeight="1" x14ac:dyDescent="0.25">
      <c r="E873" s="129"/>
    </row>
    <row r="874" spans="5:5" ht="15.75" customHeight="1" x14ac:dyDescent="0.25">
      <c r="E874" s="129"/>
    </row>
    <row r="875" spans="5:5" ht="15.75" customHeight="1" x14ac:dyDescent="0.25">
      <c r="E875" s="129"/>
    </row>
    <row r="876" spans="5:5" ht="15.75" customHeight="1" x14ac:dyDescent="0.25">
      <c r="E876" s="129"/>
    </row>
    <row r="877" spans="5:5" ht="15.75" customHeight="1" x14ac:dyDescent="0.25">
      <c r="E877" s="129"/>
    </row>
    <row r="878" spans="5:5" ht="15.75" customHeight="1" x14ac:dyDescent="0.25">
      <c r="E878" s="129"/>
    </row>
    <row r="879" spans="5:5" ht="15.75" customHeight="1" x14ac:dyDescent="0.25">
      <c r="E879" s="129"/>
    </row>
    <row r="880" spans="5:5" ht="15.75" customHeight="1" x14ac:dyDescent="0.25">
      <c r="E880" s="129"/>
    </row>
    <row r="881" spans="5:5" ht="15.75" customHeight="1" x14ac:dyDescent="0.25">
      <c r="E881" s="129"/>
    </row>
    <row r="882" spans="5:5" ht="15.75" customHeight="1" x14ac:dyDescent="0.25">
      <c r="E882" s="129"/>
    </row>
    <row r="883" spans="5:5" ht="15.75" customHeight="1" x14ac:dyDescent="0.25">
      <c r="E883" s="129"/>
    </row>
    <row r="884" spans="5:5" ht="15.75" customHeight="1" x14ac:dyDescent="0.25">
      <c r="E884" s="129"/>
    </row>
    <row r="885" spans="5:5" ht="15.75" customHeight="1" x14ac:dyDescent="0.25">
      <c r="E885" s="129"/>
    </row>
    <row r="886" spans="5:5" ht="15.75" customHeight="1" x14ac:dyDescent="0.25">
      <c r="E886" s="129"/>
    </row>
    <row r="887" spans="5:5" ht="15.75" customHeight="1" x14ac:dyDescent="0.25">
      <c r="E887" s="129"/>
    </row>
    <row r="888" spans="5:5" ht="15.75" customHeight="1" x14ac:dyDescent="0.25">
      <c r="E888" s="129"/>
    </row>
    <row r="889" spans="5:5" ht="15.75" customHeight="1" x14ac:dyDescent="0.25">
      <c r="E889" s="129"/>
    </row>
    <row r="890" spans="5:5" ht="15.75" customHeight="1" x14ac:dyDescent="0.25">
      <c r="E890" s="129"/>
    </row>
    <row r="891" spans="5:5" ht="15.75" customHeight="1" x14ac:dyDescent="0.25">
      <c r="E891" s="129"/>
    </row>
    <row r="892" spans="5:5" ht="15.75" customHeight="1" x14ac:dyDescent="0.25">
      <c r="E892" s="129"/>
    </row>
    <row r="893" spans="5:5" ht="15.75" customHeight="1" x14ac:dyDescent="0.25">
      <c r="E893" s="129"/>
    </row>
    <row r="894" spans="5:5" ht="15.75" customHeight="1" x14ac:dyDescent="0.25">
      <c r="E894" s="129"/>
    </row>
    <row r="895" spans="5:5" ht="15.75" customHeight="1" x14ac:dyDescent="0.25">
      <c r="E895" s="129"/>
    </row>
    <row r="896" spans="5:5" ht="15.75" customHeight="1" x14ac:dyDescent="0.25">
      <c r="E896" s="129"/>
    </row>
    <row r="897" spans="5:5" ht="15.75" customHeight="1" x14ac:dyDescent="0.25">
      <c r="E897" s="129"/>
    </row>
    <row r="898" spans="5:5" ht="15.75" customHeight="1" x14ac:dyDescent="0.25">
      <c r="E898" s="129"/>
    </row>
    <row r="899" spans="5:5" ht="15.75" customHeight="1" x14ac:dyDescent="0.25">
      <c r="E899" s="129"/>
    </row>
    <row r="900" spans="5:5" ht="15.75" customHeight="1" x14ac:dyDescent="0.25">
      <c r="E900" s="129"/>
    </row>
    <row r="901" spans="5:5" ht="15.75" customHeight="1" x14ac:dyDescent="0.25">
      <c r="E901" s="129"/>
    </row>
    <row r="902" spans="5:5" ht="15.75" customHeight="1" x14ac:dyDescent="0.25">
      <c r="E902" s="129"/>
    </row>
    <row r="903" spans="5:5" ht="15.75" customHeight="1" x14ac:dyDescent="0.25">
      <c r="E903" s="129"/>
    </row>
    <row r="904" spans="5:5" ht="15.75" customHeight="1" x14ac:dyDescent="0.25">
      <c r="E904" s="129"/>
    </row>
    <row r="905" spans="5:5" ht="15.75" customHeight="1" x14ac:dyDescent="0.25">
      <c r="E905" s="129"/>
    </row>
    <row r="906" spans="5:5" ht="15.75" customHeight="1" x14ac:dyDescent="0.25">
      <c r="E906" s="129"/>
    </row>
    <row r="907" spans="5:5" ht="15.75" customHeight="1" x14ac:dyDescent="0.25">
      <c r="E907" s="129"/>
    </row>
    <row r="908" spans="5:5" ht="15.75" customHeight="1" x14ac:dyDescent="0.25">
      <c r="E908" s="129"/>
    </row>
    <row r="909" spans="5:5" ht="15.75" customHeight="1" x14ac:dyDescent="0.25">
      <c r="E909" s="129"/>
    </row>
    <row r="910" spans="5:5" ht="15.75" customHeight="1" x14ac:dyDescent="0.25">
      <c r="E910" s="129"/>
    </row>
    <row r="911" spans="5:5" ht="15.75" customHeight="1" x14ac:dyDescent="0.25">
      <c r="E911" s="129"/>
    </row>
    <row r="912" spans="5:5" ht="15.75" customHeight="1" x14ac:dyDescent="0.25">
      <c r="E912" s="129"/>
    </row>
    <row r="913" spans="5:5" ht="15.75" customHeight="1" x14ac:dyDescent="0.25">
      <c r="E913" s="129"/>
    </row>
    <row r="914" spans="5:5" ht="15.75" customHeight="1" x14ac:dyDescent="0.25">
      <c r="E914" s="129"/>
    </row>
    <row r="915" spans="5:5" ht="15.75" customHeight="1" x14ac:dyDescent="0.25">
      <c r="E915" s="129"/>
    </row>
    <row r="916" spans="5:5" ht="15.75" customHeight="1" x14ac:dyDescent="0.25">
      <c r="E916" s="129"/>
    </row>
    <row r="917" spans="5:5" ht="15.75" customHeight="1" x14ac:dyDescent="0.25">
      <c r="E917" s="129"/>
    </row>
    <row r="918" spans="5:5" ht="15.75" customHeight="1" x14ac:dyDescent="0.25">
      <c r="E918" s="129"/>
    </row>
    <row r="919" spans="5:5" ht="15.75" customHeight="1" x14ac:dyDescent="0.25">
      <c r="E919" s="129"/>
    </row>
    <row r="920" spans="5:5" ht="15.75" customHeight="1" x14ac:dyDescent="0.25">
      <c r="E920" s="129"/>
    </row>
    <row r="921" spans="5:5" ht="15.75" customHeight="1" x14ac:dyDescent="0.25">
      <c r="E921" s="129"/>
    </row>
    <row r="922" spans="5:5" ht="15.75" customHeight="1" x14ac:dyDescent="0.25">
      <c r="E922" s="129"/>
    </row>
    <row r="923" spans="5:5" ht="15.75" customHeight="1" x14ac:dyDescent="0.25">
      <c r="E923" s="129"/>
    </row>
    <row r="924" spans="5:5" ht="15.75" customHeight="1" x14ac:dyDescent="0.25">
      <c r="E924" s="129"/>
    </row>
    <row r="925" spans="5:5" ht="15.75" customHeight="1" x14ac:dyDescent="0.25">
      <c r="E925" s="129"/>
    </row>
    <row r="926" spans="5:5" ht="15.75" customHeight="1" x14ac:dyDescent="0.25">
      <c r="E926" s="129"/>
    </row>
    <row r="927" spans="5:5" ht="15.75" customHeight="1" x14ac:dyDescent="0.25">
      <c r="E927" s="129"/>
    </row>
    <row r="928" spans="5:5" ht="15.75" customHeight="1" x14ac:dyDescent="0.25">
      <c r="E928" s="129"/>
    </row>
    <row r="929" spans="5:5" ht="15.75" customHeight="1" x14ac:dyDescent="0.25">
      <c r="E929" s="129"/>
    </row>
    <row r="930" spans="5:5" ht="15.75" customHeight="1" x14ac:dyDescent="0.25">
      <c r="E930" s="129"/>
    </row>
    <row r="931" spans="5:5" ht="15.75" customHeight="1" x14ac:dyDescent="0.25">
      <c r="E931" s="129"/>
    </row>
    <row r="932" spans="5:5" ht="15.75" customHeight="1" x14ac:dyDescent="0.25">
      <c r="E932" s="129"/>
    </row>
    <row r="933" spans="5:5" ht="15.75" customHeight="1" x14ac:dyDescent="0.25">
      <c r="E933" s="129"/>
    </row>
    <row r="934" spans="5:5" ht="15.75" customHeight="1" x14ac:dyDescent="0.25">
      <c r="E934" s="129"/>
    </row>
    <row r="935" spans="5:5" ht="15.75" customHeight="1" x14ac:dyDescent="0.25">
      <c r="E935" s="129"/>
    </row>
    <row r="936" spans="5:5" ht="15.75" customHeight="1" x14ac:dyDescent="0.25">
      <c r="E936" s="129"/>
    </row>
    <row r="937" spans="5:5" ht="15.75" customHeight="1" x14ac:dyDescent="0.25">
      <c r="E937" s="129"/>
    </row>
    <row r="938" spans="5:5" ht="15.75" customHeight="1" x14ac:dyDescent="0.25">
      <c r="E938" s="129"/>
    </row>
    <row r="939" spans="5:5" ht="15.75" customHeight="1" x14ac:dyDescent="0.25">
      <c r="E939" s="129"/>
    </row>
    <row r="940" spans="5:5" ht="15.75" customHeight="1" x14ac:dyDescent="0.25">
      <c r="E940" s="129"/>
    </row>
    <row r="941" spans="5:5" ht="15.75" customHeight="1" x14ac:dyDescent="0.25">
      <c r="E941" s="129"/>
    </row>
    <row r="942" spans="5:5" ht="15.75" customHeight="1" x14ac:dyDescent="0.25">
      <c r="E942" s="129"/>
    </row>
    <row r="943" spans="5:5" ht="15.75" customHeight="1" x14ac:dyDescent="0.25">
      <c r="E943" s="129"/>
    </row>
    <row r="944" spans="5:5" ht="15.75" customHeight="1" x14ac:dyDescent="0.25">
      <c r="E944" s="129"/>
    </row>
    <row r="945" spans="5:5" ht="15.75" customHeight="1" x14ac:dyDescent="0.25">
      <c r="E945" s="129"/>
    </row>
    <row r="946" spans="5:5" ht="15.75" customHeight="1" x14ac:dyDescent="0.25">
      <c r="E946" s="129"/>
    </row>
    <row r="947" spans="5:5" ht="15.75" customHeight="1" x14ac:dyDescent="0.25">
      <c r="E947" s="129"/>
    </row>
    <row r="948" spans="5:5" ht="15.75" customHeight="1" x14ac:dyDescent="0.25">
      <c r="E948" s="129"/>
    </row>
    <row r="949" spans="5:5" ht="15.75" customHeight="1" x14ac:dyDescent="0.25">
      <c r="E949" s="129"/>
    </row>
    <row r="950" spans="5:5" ht="15.75" customHeight="1" x14ac:dyDescent="0.25">
      <c r="E950" s="129"/>
    </row>
    <row r="951" spans="5:5" ht="15.75" customHeight="1" x14ac:dyDescent="0.25">
      <c r="E951" s="129"/>
    </row>
    <row r="952" spans="5:5" ht="15.75" customHeight="1" x14ac:dyDescent="0.25">
      <c r="E952" s="129"/>
    </row>
    <row r="953" spans="5:5" ht="15.75" customHeight="1" x14ac:dyDescent="0.25">
      <c r="E953" s="129"/>
    </row>
    <row r="954" spans="5:5" ht="15.75" customHeight="1" x14ac:dyDescent="0.25">
      <c r="E954" s="129"/>
    </row>
    <row r="955" spans="5:5" ht="15.75" customHeight="1" x14ac:dyDescent="0.25">
      <c r="E955" s="129"/>
    </row>
    <row r="956" spans="5:5" ht="15.75" customHeight="1" x14ac:dyDescent="0.25">
      <c r="E956" s="129"/>
    </row>
    <row r="957" spans="5:5" ht="15.75" customHeight="1" x14ac:dyDescent="0.25">
      <c r="E957" s="129"/>
    </row>
    <row r="958" spans="5:5" ht="15.75" customHeight="1" x14ac:dyDescent="0.25">
      <c r="E958" s="129"/>
    </row>
    <row r="959" spans="5:5" ht="15.75" customHeight="1" x14ac:dyDescent="0.25">
      <c r="E959" s="129"/>
    </row>
    <row r="960" spans="5:5" ht="15.75" customHeight="1" x14ac:dyDescent="0.25">
      <c r="E960" s="129"/>
    </row>
    <row r="961" spans="5:5" ht="15.75" customHeight="1" x14ac:dyDescent="0.25">
      <c r="E961" s="129"/>
    </row>
    <row r="962" spans="5:5" ht="15.75" customHeight="1" x14ac:dyDescent="0.25">
      <c r="E962" s="129"/>
    </row>
    <row r="963" spans="5:5" ht="15.75" customHeight="1" x14ac:dyDescent="0.25">
      <c r="E963" s="129"/>
    </row>
    <row r="964" spans="5:5" ht="15.75" customHeight="1" x14ac:dyDescent="0.25">
      <c r="E964" s="129"/>
    </row>
    <row r="965" spans="5:5" ht="15.75" customHeight="1" x14ac:dyDescent="0.25">
      <c r="E965" s="129"/>
    </row>
    <row r="966" spans="5:5" ht="15.75" customHeight="1" x14ac:dyDescent="0.25">
      <c r="E966" s="129"/>
    </row>
    <row r="967" spans="5:5" ht="15.75" customHeight="1" x14ac:dyDescent="0.25">
      <c r="E967" s="129"/>
    </row>
    <row r="968" spans="5:5" ht="15.75" customHeight="1" x14ac:dyDescent="0.25">
      <c r="E968" s="129"/>
    </row>
    <row r="969" spans="5:5" ht="15.75" customHeight="1" x14ac:dyDescent="0.25">
      <c r="E969" s="129"/>
    </row>
    <row r="970" spans="5:5" ht="15.75" customHeight="1" x14ac:dyDescent="0.25">
      <c r="E970" s="129"/>
    </row>
    <row r="971" spans="5:5" ht="15.75" customHeight="1" x14ac:dyDescent="0.25">
      <c r="E971" s="129"/>
    </row>
    <row r="972" spans="5:5" ht="15.75" customHeight="1" x14ac:dyDescent="0.25">
      <c r="E972" s="129"/>
    </row>
    <row r="973" spans="5:5" ht="15.75" customHeight="1" x14ac:dyDescent="0.25">
      <c r="E973" s="129"/>
    </row>
    <row r="974" spans="5:5" ht="15.75" customHeight="1" x14ac:dyDescent="0.25">
      <c r="E974" s="129"/>
    </row>
    <row r="975" spans="5:5" ht="15.75" customHeight="1" x14ac:dyDescent="0.25">
      <c r="E975" s="129"/>
    </row>
    <row r="976" spans="5:5" ht="15.75" customHeight="1" x14ac:dyDescent="0.25">
      <c r="E976" s="129"/>
    </row>
    <row r="977" spans="5:5" ht="15.75" customHeight="1" x14ac:dyDescent="0.25">
      <c r="E977" s="129"/>
    </row>
    <row r="978" spans="5:5" ht="15.75" customHeight="1" x14ac:dyDescent="0.25">
      <c r="E978" s="129"/>
    </row>
    <row r="979" spans="5:5" ht="15.75" customHeight="1" x14ac:dyDescent="0.25">
      <c r="E979" s="129"/>
    </row>
    <row r="980" spans="5:5" ht="15.75" customHeight="1" x14ac:dyDescent="0.25">
      <c r="E980" s="129"/>
    </row>
    <row r="981" spans="5:5" ht="15.75" customHeight="1" x14ac:dyDescent="0.25">
      <c r="E981" s="129"/>
    </row>
    <row r="982" spans="5:5" ht="15.75" customHeight="1" x14ac:dyDescent="0.25">
      <c r="E982" s="129"/>
    </row>
    <row r="983" spans="5:5" ht="15.75" customHeight="1" x14ac:dyDescent="0.25">
      <c r="E983" s="129"/>
    </row>
    <row r="984" spans="5:5" ht="15.75" customHeight="1" x14ac:dyDescent="0.25">
      <c r="E984" s="129"/>
    </row>
    <row r="985" spans="5:5" ht="15.75" customHeight="1" x14ac:dyDescent="0.25">
      <c r="E985" s="129"/>
    </row>
    <row r="986" spans="5:5" ht="15.75" customHeight="1" x14ac:dyDescent="0.25">
      <c r="E986" s="129"/>
    </row>
    <row r="987" spans="5:5" ht="15.75" customHeight="1" x14ac:dyDescent="0.25">
      <c r="E987" s="129"/>
    </row>
    <row r="988" spans="5:5" ht="15.75" customHeight="1" x14ac:dyDescent="0.25">
      <c r="E988" s="129"/>
    </row>
    <row r="989" spans="5:5" ht="15.75" customHeight="1" x14ac:dyDescent="0.25">
      <c r="E989" s="129"/>
    </row>
    <row r="990" spans="5:5" ht="15.75" customHeight="1" x14ac:dyDescent="0.25">
      <c r="E990" s="129"/>
    </row>
    <row r="991" spans="5:5" ht="15.75" customHeight="1" x14ac:dyDescent="0.25">
      <c r="E991" s="129"/>
    </row>
    <row r="992" spans="5:5" ht="15.75" customHeight="1" x14ac:dyDescent="0.25">
      <c r="E992" s="129"/>
    </row>
    <row r="993" spans="5:5" ht="15.75" customHeight="1" x14ac:dyDescent="0.25">
      <c r="E993" s="129"/>
    </row>
    <row r="994" spans="5:5" ht="15.75" customHeight="1" x14ac:dyDescent="0.25">
      <c r="E994" s="129"/>
    </row>
    <row r="995" spans="5:5" ht="15.75" customHeight="1" x14ac:dyDescent="0.25">
      <c r="E995" s="129"/>
    </row>
    <row r="996" spans="5:5" ht="15.75" customHeight="1" x14ac:dyDescent="0.25">
      <c r="E996" s="129"/>
    </row>
    <row r="997" spans="5:5" ht="15.75" customHeight="1" x14ac:dyDescent="0.25">
      <c r="E997" s="129"/>
    </row>
    <row r="998" spans="5:5" ht="15.75" customHeight="1" x14ac:dyDescent="0.25">
      <c r="E998" s="129"/>
    </row>
    <row r="999" spans="5:5" ht="15.75" customHeight="1" x14ac:dyDescent="0.25">
      <c r="E999" s="129"/>
    </row>
    <row r="1000" spans="5:5" ht="15.75" customHeight="1" x14ac:dyDescent="0.25">
      <c r="E1000" s="129"/>
    </row>
    <row r="1001" spans="5:5" ht="15.75" customHeight="1" x14ac:dyDescent="0.25">
      <c r="E1001" s="129"/>
    </row>
    <row r="1002" spans="5:5" ht="15.75" customHeight="1" x14ac:dyDescent="0.25">
      <c r="E1002" s="129"/>
    </row>
  </sheetData>
  <mergeCells count="44">
    <mergeCell ref="B72:E72"/>
    <mergeCell ref="B73:E73"/>
    <mergeCell ref="B55:E55"/>
    <mergeCell ref="B56:E56"/>
    <mergeCell ref="C57:D57"/>
    <mergeCell ref="B63:E63"/>
    <mergeCell ref="B67:E67"/>
    <mergeCell ref="B71:E71"/>
    <mergeCell ref="B51:E51"/>
    <mergeCell ref="B17:C17"/>
    <mergeCell ref="F17:L17"/>
    <mergeCell ref="B18:C18"/>
    <mergeCell ref="F18:L18"/>
    <mergeCell ref="B19:I19"/>
    <mergeCell ref="J19:L19"/>
    <mergeCell ref="B27:E27"/>
    <mergeCell ref="B31:E31"/>
    <mergeCell ref="B35:E35"/>
    <mergeCell ref="B36:E36"/>
    <mergeCell ref="B45:E45"/>
    <mergeCell ref="B14:C14"/>
    <mergeCell ref="F14:L14"/>
    <mergeCell ref="B15:C15"/>
    <mergeCell ref="F15:L15"/>
    <mergeCell ref="B16:C16"/>
    <mergeCell ref="F16:L16"/>
    <mergeCell ref="B11:C11"/>
    <mergeCell ref="F11:L11"/>
    <mergeCell ref="B12:C12"/>
    <mergeCell ref="F12:L12"/>
    <mergeCell ref="B13:C13"/>
    <mergeCell ref="F13:L13"/>
    <mergeCell ref="B8:C8"/>
    <mergeCell ref="F8:L8"/>
    <mergeCell ref="B9:C9"/>
    <mergeCell ref="F9:L9"/>
    <mergeCell ref="B10:C10"/>
    <mergeCell ref="F10:L10"/>
    <mergeCell ref="B3:L3"/>
    <mergeCell ref="B4:L4"/>
    <mergeCell ref="B5:L5"/>
    <mergeCell ref="B6:L6"/>
    <mergeCell ref="B7:C7"/>
    <mergeCell ref="F7:L7"/>
  </mergeCells>
  <phoneticPr fontId="37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L1002"/>
  <sheetViews>
    <sheetView zoomScale="85" zoomScaleNormal="85" workbookViewId="0">
      <selection activeCell="B5" sqref="B5:L5"/>
    </sheetView>
  </sheetViews>
  <sheetFormatPr baseColWidth="10" defaultColWidth="14.42578125" defaultRowHeight="15" x14ac:dyDescent="0.25"/>
  <cols>
    <col min="1" max="2" width="5.28515625" customWidth="1"/>
    <col min="3" max="3" width="62.7109375" bestFit="1" customWidth="1"/>
    <col min="4" max="4" width="10.85546875" bestFit="1" customWidth="1"/>
    <col min="5" max="5" width="13.28515625" bestFit="1" customWidth="1"/>
    <col min="6" max="6" width="12.85546875" hidden="1" customWidth="1"/>
    <col min="7" max="7" width="12.85546875" customWidth="1"/>
    <col min="8" max="8" width="16.28515625" bestFit="1" customWidth="1"/>
    <col min="9" max="9" width="13.85546875" bestFit="1" customWidth="1"/>
    <col min="10" max="10" width="18.140625" bestFit="1" customWidth="1"/>
    <col min="11" max="11" width="18.7109375" bestFit="1" customWidth="1"/>
    <col min="12" max="12" width="18" bestFit="1" customWidth="1"/>
    <col min="13" max="27" width="10.7109375" customWidth="1"/>
  </cols>
  <sheetData>
    <row r="1" spans="2:12" x14ac:dyDescent="0.25">
      <c r="E1" s="129"/>
    </row>
    <row r="2" spans="2:12" ht="15.75" thickBot="1" x14ac:dyDescent="0.3">
      <c r="E2" s="129"/>
    </row>
    <row r="3" spans="2:12" x14ac:dyDescent="0.25">
      <c r="B3" s="471" t="s">
        <v>55</v>
      </c>
      <c r="C3" s="472"/>
      <c r="D3" s="472"/>
      <c r="E3" s="472"/>
      <c r="F3" s="472"/>
      <c r="G3" s="472"/>
      <c r="H3" s="472"/>
      <c r="I3" s="472"/>
      <c r="J3" s="472"/>
      <c r="K3" s="472"/>
      <c r="L3" s="473"/>
    </row>
    <row r="4" spans="2:12" x14ac:dyDescent="0.25">
      <c r="B4" s="474" t="s">
        <v>304</v>
      </c>
      <c r="C4" s="376"/>
      <c r="D4" s="376"/>
      <c r="E4" s="376"/>
      <c r="F4" s="376"/>
      <c r="G4" s="376"/>
      <c r="H4" s="376"/>
      <c r="I4" s="376"/>
      <c r="J4" s="376"/>
      <c r="K4" s="376"/>
      <c r="L4" s="475"/>
    </row>
    <row r="5" spans="2:12" x14ac:dyDescent="0.25">
      <c r="B5" s="476" t="s">
        <v>254</v>
      </c>
      <c r="C5" s="376"/>
      <c r="D5" s="376"/>
      <c r="E5" s="376"/>
      <c r="F5" s="376"/>
      <c r="G5" s="376"/>
      <c r="H5" s="376"/>
      <c r="I5" s="376"/>
      <c r="J5" s="376"/>
      <c r="K5" s="376"/>
      <c r="L5" s="475"/>
    </row>
    <row r="6" spans="2:12" x14ac:dyDescent="0.25">
      <c r="B6" s="476" t="s">
        <v>57</v>
      </c>
      <c r="C6" s="376"/>
      <c r="D6" s="376"/>
      <c r="E6" s="376"/>
      <c r="F6" s="376"/>
      <c r="G6" s="376"/>
      <c r="H6" s="376"/>
      <c r="I6" s="376"/>
      <c r="J6" s="376"/>
      <c r="K6" s="376"/>
      <c r="L6" s="475"/>
    </row>
    <row r="7" spans="2:12" x14ac:dyDescent="0.25">
      <c r="B7" s="477" t="s">
        <v>58</v>
      </c>
      <c r="C7" s="478"/>
      <c r="D7" s="143" t="s">
        <v>35</v>
      </c>
      <c r="E7" s="143" t="s">
        <v>59</v>
      </c>
      <c r="F7" s="479" t="s">
        <v>60</v>
      </c>
      <c r="G7" s="479"/>
      <c r="H7" s="478"/>
      <c r="I7" s="478"/>
      <c r="J7" s="478"/>
      <c r="K7" s="478"/>
      <c r="L7" s="480"/>
    </row>
    <row r="8" spans="2:12" x14ac:dyDescent="0.25">
      <c r="B8" s="481" t="s">
        <v>61</v>
      </c>
      <c r="C8" s="478"/>
      <c r="D8" s="144" t="s">
        <v>127</v>
      </c>
      <c r="E8" s="145">
        <v>1</v>
      </c>
      <c r="F8" s="482" t="s">
        <v>190</v>
      </c>
      <c r="G8" s="482"/>
      <c r="H8" s="478"/>
      <c r="I8" s="478"/>
      <c r="J8" s="478"/>
      <c r="K8" s="478"/>
      <c r="L8" s="480"/>
    </row>
    <row r="9" spans="2:12" ht="22.5" customHeight="1" x14ac:dyDescent="0.25">
      <c r="B9" s="483" t="s">
        <v>191</v>
      </c>
      <c r="C9" s="478"/>
      <c r="D9" s="146" t="s">
        <v>154</v>
      </c>
      <c r="E9" s="147">
        <v>200</v>
      </c>
      <c r="F9" s="482"/>
      <c r="G9" s="482"/>
      <c r="H9" s="478"/>
      <c r="I9" s="478"/>
      <c r="J9" s="478"/>
      <c r="K9" s="478"/>
      <c r="L9" s="480"/>
    </row>
    <row r="10" spans="2:12" x14ac:dyDescent="0.25">
      <c r="B10" s="481" t="s">
        <v>192</v>
      </c>
      <c r="C10" s="478"/>
      <c r="D10" s="144" t="s">
        <v>116</v>
      </c>
      <c r="E10" s="148">
        <v>0.2</v>
      </c>
      <c r="F10" s="482"/>
      <c r="G10" s="482"/>
      <c r="H10" s="478"/>
      <c r="I10" s="478"/>
      <c r="J10" s="478"/>
      <c r="K10" s="478"/>
      <c r="L10" s="480"/>
    </row>
    <row r="11" spans="2:12" x14ac:dyDescent="0.25">
      <c r="B11" s="481" t="s">
        <v>193</v>
      </c>
      <c r="C11" s="478"/>
      <c r="D11" s="144" t="s">
        <v>194</v>
      </c>
      <c r="E11" s="145">
        <v>80</v>
      </c>
      <c r="F11" s="482" t="s">
        <v>195</v>
      </c>
      <c r="G11" s="482"/>
      <c r="H11" s="478"/>
      <c r="I11" s="478"/>
      <c r="J11" s="478"/>
      <c r="K11" s="478"/>
      <c r="L11" s="480"/>
    </row>
    <row r="12" spans="2:12" x14ac:dyDescent="0.25">
      <c r="B12" s="481" t="s">
        <v>196</v>
      </c>
      <c r="C12" s="478"/>
      <c r="D12" s="144" t="s">
        <v>13</v>
      </c>
      <c r="E12" s="149">
        <v>16</v>
      </c>
      <c r="F12" s="482"/>
      <c r="G12" s="482"/>
      <c r="H12" s="478"/>
      <c r="I12" s="478"/>
      <c r="J12" s="478"/>
      <c r="K12" s="478"/>
      <c r="L12" s="480"/>
    </row>
    <row r="13" spans="2:12" x14ac:dyDescent="0.25">
      <c r="B13" s="481" t="s">
        <v>134</v>
      </c>
      <c r="C13" s="478"/>
      <c r="D13" s="144" t="s">
        <v>13</v>
      </c>
      <c r="E13" s="145">
        <v>1</v>
      </c>
      <c r="F13" s="482" t="s">
        <v>122</v>
      </c>
      <c r="G13" s="482"/>
      <c r="H13" s="478"/>
      <c r="I13" s="478"/>
      <c r="J13" s="478"/>
      <c r="K13" s="478"/>
      <c r="L13" s="480"/>
    </row>
    <row r="14" spans="2:12" x14ac:dyDescent="0.25">
      <c r="B14" s="481" t="s">
        <v>197</v>
      </c>
      <c r="C14" s="478"/>
      <c r="D14" s="144" t="s">
        <v>194</v>
      </c>
      <c r="E14" s="145">
        <v>3</v>
      </c>
      <c r="F14" s="482" t="s">
        <v>198</v>
      </c>
      <c r="G14" s="482"/>
      <c r="H14" s="478"/>
      <c r="I14" s="478"/>
      <c r="J14" s="478"/>
      <c r="K14" s="478"/>
      <c r="L14" s="480"/>
    </row>
    <row r="15" spans="2:12" x14ac:dyDescent="0.25">
      <c r="B15" s="481" t="s">
        <v>199</v>
      </c>
      <c r="C15" s="478"/>
      <c r="D15" s="144" t="s">
        <v>13</v>
      </c>
      <c r="E15" s="145">
        <v>0.12</v>
      </c>
      <c r="F15" s="482"/>
      <c r="G15" s="482"/>
      <c r="H15" s="478"/>
      <c r="I15" s="478"/>
      <c r="J15" s="478"/>
      <c r="K15" s="478"/>
      <c r="L15" s="480"/>
    </row>
    <row r="16" spans="2:12" x14ac:dyDescent="0.25">
      <c r="B16" s="481" t="s">
        <v>200</v>
      </c>
      <c r="C16" s="478"/>
      <c r="D16" s="144" t="s">
        <v>127</v>
      </c>
      <c r="E16" s="150"/>
      <c r="F16" s="482" t="s">
        <v>201</v>
      </c>
      <c r="G16" s="482"/>
      <c r="H16" s="478"/>
      <c r="I16" s="478"/>
      <c r="J16" s="478"/>
      <c r="K16" s="478"/>
      <c r="L16" s="480"/>
    </row>
    <row r="17" spans="2:12" x14ac:dyDescent="0.25">
      <c r="B17" s="481" t="s">
        <v>202</v>
      </c>
      <c r="C17" s="478"/>
      <c r="D17" s="144" t="s">
        <v>127</v>
      </c>
      <c r="E17" s="151">
        <v>67</v>
      </c>
      <c r="F17" s="482" t="s">
        <v>203</v>
      </c>
      <c r="G17" s="482"/>
      <c r="H17" s="478"/>
      <c r="I17" s="478"/>
      <c r="J17" s="478"/>
      <c r="K17" s="478"/>
      <c r="L17" s="480"/>
    </row>
    <row r="18" spans="2:12" x14ac:dyDescent="0.25">
      <c r="B18" s="481" t="s">
        <v>204</v>
      </c>
      <c r="C18" s="478"/>
      <c r="D18" s="144" t="s">
        <v>127</v>
      </c>
      <c r="E18" s="152"/>
      <c r="F18" s="482" t="s">
        <v>205</v>
      </c>
      <c r="G18" s="482"/>
      <c r="H18" s="478"/>
      <c r="I18" s="478"/>
      <c r="J18" s="478"/>
      <c r="K18" s="478"/>
      <c r="L18" s="480"/>
    </row>
    <row r="19" spans="2:12" ht="6" customHeight="1" x14ac:dyDescent="0.25">
      <c r="B19" s="486"/>
      <c r="C19" s="478"/>
      <c r="D19" s="478"/>
      <c r="E19" s="478"/>
      <c r="F19" s="478"/>
      <c r="G19" s="478"/>
      <c r="H19" s="478"/>
      <c r="I19" s="478"/>
      <c r="J19" s="487"/>
      <c r="K19" s="478"/>
      <c r="L19" s="480"/>
    </row>
    <row r="20" spans="2:12" ht="38.25" x14ac:dyDescent="0.25">
      <c r="B20" s="154" t="s">
        <v>81</v>
      </c>
      <c r="C20" s="153" t="s">
        <v>58</v>
      </c>
      <c r="D20" s="153" t="s">
        <v>35</v>
      </c>
      <c r="E20" s="153" t="s">
        <v>59</v>
      </c>
      <c r="F20" s="153" t="s">
        <v>298</v>
      </c>
      <c r="G20" s="153" t="s">
        <v>299</v>
      </c>
      <c r="H20" s="153" t="s">
        <v>82</v>
      </c>
      <c r="I20" s="153" t="s">
        <v>83</v>
      </c>
      <c r="J20" s="153" t="s">
        <v>84</v>
      </c>
      <c r="K20" s="153" t="s">
        <v>85</v>
      </c>
      <c r="L20" s="155" t="s">
        <v>86</v>
      </c>
    </row>
    <row r="21" spans="2:12" ht="15.75" customHeight="1" x14ac:dyDescent="0.25">
      <c r="B21" s="318">
        <v>1</v>
      </c>
      <c r="C21" s="319" t="s">
        <v>206</v>
      </c>
      <c r="D21" s="319"/>
      <c r="E21" s="320"/>
      <c r="F21" s="321"/>
      <c r="G21" s="321"/>
      <c r="H21" s="322"/>
      <c r="I21" s="320"/>
      <c r="J21" s="323"/>
      <c r="K21" s="321"/>
      <c r="L21" s="324"/>
    </row>
    <row r="22" spans="2:12" ht="15.75" customHeight="1" x14ac:dyDescent="0.25">
      <c r="B22" s="325" t="s">
        <v>88</v>
      </c>
      <c r="C22" s="326" t="s">
        <v>87</v>
      </c>
      <c r="D22" s="326"/>
      <c r="E22" s="320"/>
      <c r="F22" s="321"/>
      <c r="G22" s="321"/>
      <c r="H22" s="322"/>
      <c r="I22" s="320"/>
      <c r="J22" s="323"/>
      <c r="K22" s="321"/>
      <c r="L22" s="324"/>
    </row>
    <row r="23" spans="2:12" ht="29.25" customHeight="1" x14ac:dyDescent="0.25">
      <c r="B23" s="327" t="s">
        <v>207</v>
      </c>
      <c r="C23" s="328" t="s">
        <v>208</v>
      </c>
      <c r="D23" s="329" t="s">
        <v>22</v>
      </c>
      <c r="E23" s="329">
        <v>200</v>
      </c>
      <c r="F23" s="583">
        <v>1358</v>
      </c>
      <c r="G23" s="583">
        <f>F23*1.06</f>
        <v>1439.48</v>
      </c>
      <c r="H23" s="583">
        <f>+G23*E23</f>
        <v>287896</v>
      </c>
      <c r="I23" s="329">
        <f t="shared" ref="I23:I26" si="0">E$16</f>
        <v>0</v>
      </c>
      <c r="J23" s="329">
        <f t="shared" ref="J23:J26" si="1">+I23*H23</f>
        <v>0</v>
      </c>
      <c r="K23" s="329">
        <f t="shared" ref="K23:K26" si="2">J23-L23</f>
        <v>0</v>
      </c>
      <c r="L23" s="330"/>
    </row>
    <row r="24" spans="2:12" ht="15.75" customHeight="1" x14ac:dyDescent="0.25">
      <c r="B24" s="327" t="s">
        <v>209</v>
      </c>
      <c r="C24" s="144" t="s">
        <v>25</v>
      </c>
      <c r="D24" s="329" t="s">
        <v>22</v>
      </c>
      <c r="E24" s="329">
        <v>200</v>
      </c>
      <c r="F24" s="584">
        <v>489</v>
      </c>
      <c r="G24" s="583">
        <f t="shared" ref="G24:G72" si="3">F24*1.06</f>
        <v>518.34</v>
      </c>
      <c r="H24" s="583">
        <f t="shared" ref="H24:H26" si="4">+G24*E24</f>
        <v>103668</v>
      </c>
      <c r="I24" s="329">
        <f t="shared" si="0"/>
        <v>0</v>
      </c>
      <c r="J24" s="329">
        <f t="shared" si="1"/>
        <v>0</v>
      </c>
      <c r="K24" s="321">
        <f t="shared" si="2"/>
        <v>0</v>
      </c>
      <c r="L24" s="330"/>
    </row>
    <row r="25" spans="2:12" ht="15.75" customHeight="1" x14ac:dyDescent="0.25">
      <c r="B25" s="327" t="s">
        <v>210</v>
      </c>
      <c r="C25" s="144" t="s">
        <v>30</v>
      </c>
      <c r="D25" s="329" t="s">
        <v>22</v>
      </c>
      <c r="E25" s="329">
        <v>200</v>
      </c>
      <c r="F25" s="584">
        <v>306</v>
      </c>
      <c r="G25" s="583">
        <f t="shared" si="3"/>
        <v>324.36</v>
      </c>
      <c r="H25" s="583">
        <f t="shared" si="4"/>
        <v>64872</v>
      </c>
      <c r="I25" s="329">
        <f t="shared" ref="I25" si="5">E$16</f>
        <v>0</v>
      </c>
      <c r="J25" s="329">
        <f t="shared" ref="J25" si="6">+I25*H25</f>
        <v>0</v>
      </c>
      <c r="K25" s="321">
        <f t="shared" ref="K25" si="7">J25-L25</f>
        <v>0</v>
      </c>
      <c r="L25" s="330"/>
    </row>
    <row r="26" spans="2:12" ht="15.75" customHeight="1" x14ac:dyDescent="0.25">
      <c r="B26" s="327" t="s">
        <v>252</v>
      </c>
      <c r="C26" s="144" t="s">
        <v>211</v>
      </c>
      <c r="D26" s="329" t="s">
        <v>13</v>
      </c>
      <c r="E26" s="321">
        <v>17</v>
      </c>
      <c r="F26" s="584">
        <v>509</v>
      </c>
      <c r="G26" s="583">
        <f t="shared" si="3"/>
        <v>539.54000000000008</v>
      </c>
      <c r="H26" s="583">
        <f t="shared" si="4"/>
        <v>9172.1800000000021</v>
      </c>
      <c r="I26" s="329">
        <f t="shared" si="0"/>
        <v>0</v>
      </c>
      <c r="J26" s="320">
        <f t="shared" si="1"/>
        <v>0</v>
      </c>
      <c r="K26" s="321">
        <f t="shared" si="2"/>
        <v>0</v>
      </c>
      <c r="L26" s="330">
        <f>J26</f>
        <v>0</v>
      </c>
    </row>
    <row r="27" spans="2:12" ht="15.75" customHeight="1" x14ac:dyDescent="0.25">
      <c r="B27" s="486" t="s">
        <v>212</v>
      </c>
      <c r="C27" s="478"/>
      <c r="D27" s="478"/>
      <c r="E27" s="478"/>
      <c r="F27" s="584"/>
      <c r="G27" s="583"/>
      <c r="H27" s="585">
        <f>SUM(H23:H26)</f>
        <v>465608.18</v>
      </c>
      <c r="I27" s="322"/>
      <c r="J27" s="322">
        <f t="shared" ref="J27:L27" si="8">SUM(J23:J26)</f>
        <v>0</v>
      </c>
      <c r="K27" s="322">
        <f t="shared" si="8"/>
        <v>0</v>
      </c>
      <c r="L27" s="331">
        <f t="shared" si="8"/>
        <v>0</v>
      </c>
    </row>
    <row r="28" spans="2:12" ht="15.75" customHeight="1" x14ac:dyDescent="0.25">
      <c r="B28" s="325" t="s">
        <v>89</v>
      </c>
      <c r="C28" s="326" t="s">
        <v>98</v>
      </c>
      <c r="D28" s="326"/>
      <c r="E28" s="323"/>
      <c r="F28" s="585"/>
      <c r="G28" s="583"/>
      <c r="H28" s="585"/>
      <c r="I28" s="323"/>
      <c r="J28" s="323"/>
      <c r="K28" s="322"/>
      <c r="L28" s="331"/>
    </row>
    <row r="29" spans="2:12" ht="15.75" customHeight="1" x14ac:dyDescent="0.25">
      <c r="B29" s="332" t="s">
        <v>213</v>
      </c>
      <c r="C29" s="144" t="s">
        <v>43</v>
      </c>
      <c r="D29" s="320" t="s">
        <v>214</v>
      </c>
      <c r="E29" s="321">
        <v>16</v>
      </c>
      <c r="F29" s="584">
        <v>7950</v>
      </c>
      <c r="G29" s="583">
        <f t="shared" si="3"/>
        <v>8427</v>
      </c>
      <c r="H29" s="583">
        <f>+G29*E29</f>
        <v>134832</v>
      </c>
      <c r="I29" s="329">
        <f t="shared" ref="I29:I30" si="9">E$16</f>
        <v>0</v>
      </c>
      <c r="J29" s="320">
        <f t="shared" ref="J29:J30" si="10">+I29*H29</f>
        <v>0</v>
      </c>
      <c r="K29" s="321">
        <f t="shared" ref="K29:K30" si="11">J29-L29</f>
        <v>0</v>
      </c>
      <c r="L29" s="330"/>
    </row>
    <row r="30" spans="2:12" ht="15.75" customHeight="1" x14ac:dyDescent="0.25">
      <c r="B30" s="332" t="s">
        <v>215</v>
      </c>
      <c r="C30" s="144" t="s">
        <v>50</v>
      </c>
      <c r="D30" s="320" t="s">
        <v>13</v>
      </c>
      <c r="E30" s="321">
        <v>1</v>
      </c>
      <c r="F30" s="584">
        <v>38000</v>
      </c>
      <c r="G30" s="583">
        <f t="shared" si="3"/>
        <v>40280</v>
      </c>
      <c r="H30" s="583">
        <f>+G30*E30</f>
        <v>40280</v>
      </c>
      <c r="I30" s="329">
        <f t="shared" si="9"/>
        <v>0</v>
      </c>
      <c r="J30" s="320">
        <f t="shared" si="10"/>
        <v>0</v>
      </c>
      <c r="K30" s="321">
        <f t="shared" si="11"/>
        <v>0</v>
      </c>
      <c r="L30" s="330"/>
    </row>
    <row r="31" spans="2:12" ht="15.75" customHeight="1" x14ac:dyDescent="0.25">
      <c r="B31" s="486" t="s">
        <v>216</v>
      </c>
      <c r="C31" s="478"/>
      <c r="D31" s="478"/>
      <c r="E31" s="478"/>
      <c r="F31" s="584"/>
      <c r="G31" s="583"/>
      <c r="H31" s="585">
        <f>SUM(H29:H30)</f>
        <v>175112</v>
      </c>
      <c r="I31" s="320"/>
      <c r="J31" s="322">
        <f t="shared" ref="J31:L31" si="12">SUM(J29:J30)</f>
        <v>0</v>
      </c>
      <c r="K31" s="322">
        <f t="shared" si="12"/>
        <v>0</v>
      </c>
      <c r="L31" s="331">
        <f t="shared" si="12"/>
        <v>0</v>
      </c>
    </row>
    <row r="32" spans="2:12" ht="15.75" customHeight="1" x14ac:dyDescent="0.25">
      <c r="B32" s="325" t="s">
        <v>90</v>
      </c>
      <c r="C32" s="326" t="s">
        <v>107</v>
      </c>
      <c r="D32" s="326"/>
      <c r="E32" s="320"/>
      <c r="F32" s="584"/>
      <c r="G32" s="583"/>
      <c r="H32" s="585"/>
      <c r="I32" s="320"/>
      <c r="J32" s="323"/>
      <c r="K32" s="321"/>
      <c r="L32" s="324"/>
    </row>
    <row r="33" spans="2:12" ht="15.75" customHeight="1" x14ac:dyDescent="0.25">
      <c r="B33" s="332" t="s">
        <v>217</v>
      </c>
      <c r="C33" s="144" t="s">
        <v>0</v>
      </c>
      <c r="D33" s="148">
        <v>0.05</v>
      </c>
      <c r="E33" s="321">
        <v>1</v>
      </c>
      <c r="F33" s="584">
        <v>21963</v>
      </c>
      <c r="G33" s="583">
        <f t="shared" si="3"/>
        <v>23280.780000000002</v>
      </c>
      <c r="H33" s="583">
        <f>+G33*E33</f>
        <v>23280.780000000002</v>
      </c>
      <c r="I33" s="329">
        <f t="shared" ref="I33:I34" si="13">E$16</f>
        <v>0</v>
      </c>
      <c r="J33" s="320">
        <f t="shared" ref="J33:J34" si="14">+I33*H33</f>
        <v>0</v>
      </c>
      <c r="K33" s="321">
        <f t="shared" ref="K33:K34" si="15">J33-L33</f>
        <v>0</v>
      </c>
      <c r="L33" s="330"/>
    </row>
    <row r="34" spans="2:12" ht="15.75" customHeight="1" x14ac:dyDescent="0.25">
      <c r="B34" s="332" t="s">
        <v>218</v>
      </c>
      <c r="C34" s="144" t="s">
        <v>219</v>
      </c>
      <c r="D34" s="148">
        <v>0.2</v>
      </c>
      <c r="E34" s="321">
        <v>1</v>
      </c>
      <c r="F34" s="584">
        <v>33040</v>
      </c>
      <c r="G34" s="583">
        <f t="shared" si="3"/>
        <v>35022.400000000001</v>
      </c>
      <c r="H34" s="583">
        <f>+G34*E34</f>
        <v>35022.400000000001</v>
      </c>
      <c r="I34" s="329">
        <f t="shared" si="13"/>
        <v>0</v>
      </c>
      <c r="J34" s="320">
        <f t="shared" si="14"/>
        <v>0</v>
      </c>
      <c r="K34" s="321">
        <f t="shared" si="15"/>
        <v>0</v>
      </c>
      <c r="L34" s="330">
        <f>J34</f>
        <v>0</v>
      </c>
    </row>
    <row r="35" spans="2:12" ht="15.75" customHeight="1" x14ac:dyDescent="0.25">
      <c r="B35" s="486" t="s">
        <v>220</v>
      </c>
      <c r="C35" s="478"/>
      <c r="D35" s="478"/>
      <c r="E35" s="478"/>
      <c r="F35" s="584"/>
      <c r="G35" s="583"/>
      <c r="H35" s="585">
        <f>SUM(H33:H34)</f>
        <v>58303.180000000008</v>
      </c>
      <c r="I35" s="323"/>
      <c r="J35" s="322">
        <f t="shared" ref="J35:L35" si="16">SUM(J33:J34)</f>
        <v>0</v>
      </c>
      <c r="K35" s="322">
        <f t="shared" si="16"/>
        <v>0</v>
      </c>
      <c r="L35" s="331">
        <f t="shared" si="16"/>
        <v>0</v>
      </c>
    </row>
    <row r="36" spans="2:12" ht="15.75" customHeight="1" x14ac:dyDescent="0.25">
      <c r="B36" s="486" t="s">
        <v>221</v>
      </c>
      <c r="C36" s="478"/>
      <c r="D36" s="478"/>
      <c r="E36" s="478"/>
      <c r="F36" s="584"/>
      <c r="G36" s="583"/>
      <c r="H36" s="585">
        <f>H35+H31+H27</f>
        <v>699023.35999999999</v>
      </c>
      <c r="I36" s="317"/>
      <c r="J36" s="322">
        <f t="shared" ref="J36:L36" si="17">J35+J31+J27</f>
        <v>0</v>
      </c>
      <c r="K36" s="322">
        <f t="shared" si="17"/>
        <v>0</v>
      </c>
      <c r="L36" s="331">
        <f t="shared" si="17"/>
        <v>0</v>
      </c>
    </row>
    <row r="37" spans="2:12" ht="15.75" customHeight="1" x14ac:dyDescent="0.25">
      <c r="B37" s="318">
        <v>2</v>
      </c>
      <c r="C37" s="326" t="s">
        <v>222</v>
      </c>
      <c r="D37" s="326"/>
      <c r="E37" s="317"/>
      <c r="F37" s="585"/>
      <c r="G37" s="583"/>
      <c r="H37" s="585"/>
      <c r="I37" s="184"/>
      <c r="J37" s="333"/>
      <c r="K37" s="334"/>
      <c r="L37" s="335"/>
    </row>
    <row r="38" spans="2:12" ht="15.75" customHeight="1" x14ac:dyDescent="0.25">
      <c r="B38" s="332" t="s">
        <v>99</v>
      </c>
      <c r="C38" s="326" t="s">
        <v>87</v>
      </c>
      <c r="D38" s="326"/>
      <c r="E38" s="145"/>
      <c r="F38" s="584"/>
      <c r="G38" s="583"/>
      <c r="H38" s="585"/>
      <c r="I38" s="329"/>
      <c r="J38" s="321"/>
      <c r="K38" s="321"/>
      <c r="L38" s="324"/>
    </row>
    <row r="39" spans="2:12" ht="15.75" customHeight="1" x14ac:dyDescent="0.25">
      <c r="B39" s="332" t="s">
        <v>223</v>
      </c>
      <c r="C39" s="144" t="s">
        <v>28</v>
      </c>
      <c r="D39" s="145" t="s">
        <v>7</v>
      </c>
      <c r="E39" s="321">
        <v>40</v>
      </c>
      <c r="F39" s="584">
        <v>1358</v>
      </c>
      <c r="G39" s="583">
        <f t="shared" si="3"/>
        <v>1439.48</v>
      </c>
      <c r="H39" s="584">
        <f>E39*G39</f>
        <v>57579.199999999997</v>
      </c>
      <c r="I39" s="329">
        <f t="shared" ref="I39:I44" si="18">E$17</f>
        <v>67</v>
      </c>
      <c r="J39" s="321">
        <f t="shared" ref="J39:J44" si="19">+I39*H39</f>
        <v>3857806.4</v>
      </c>
      <c r="K39" s="321">
        <f t="shared" ref="K39:K44" si="20">J39-L39</f>
        <v>3857806.4</v>
      </c>
      <c r="L39" s="324"/>
    </row>
    <row r="40" spans="2:12" ht="15.75" customHeight="1" x14ac:dyDescent="0.25">
      <c r="B40" s="332" t="s">
        <v>224</v>
      </c>
      <c r="C40" s="144" t="s">
        <v>24</v>
      </c>
      <c r="D40" s="145" t="s">
        <v>22</v>
      </c>
      <c r="E40" s="321">
        <v>40</v>
      </c>
      <c r="F40" s="584">
        <v>1019</v>
      </c>
      <c r="G40" s="583">
        <f t="shared" si="3"/>
        <v>1080.1400000000001</v>
      </c>
      <c r="H40" s="584">
        <f t="shared" ref="H40:H44" si="21">E40*G40</f>
        <v>43205.600000000006</v>
      </c>
      <c r="I40" s="329">
        <f t="shared" si="18"/>
        <v>67</v>
      </c>
      <c r="J40" s="321">
        <f t="shared" si="19"/>
        <v>2894775.2</v>
      </c>
      <c r="K40" s="321">
        <f t="shared" si="20"/>
        <v>2894775.2</v>
      </c>
      <c r="L40" s="324"/>
    </row>
    <row r="41" spans="2:12" ht="15.75" customHeight="1" x14ac:dyDescent="0.25">
      <c r="B41" s="332" t="s">
        <v>225</v>
      </c>
      <c r="C41" s="144" t="s">
        <v>29</v>
      </c>
      <c r="D41" s="145" t="s">
        <v>22</v>
      </c>
      <c r="E41" s="321">
        <v>200</v>
      </c>
      <c r="F41" s="584">
        <v>1358</v>
      </c>
      <c r="G41" s="583">
        <f t="shared" si="3"/>
        <v>1439.48</v>
      </c>
      <c r="H41" s="584">
        <f t="shared" si="21"/>
        <v>287896</v>
      </c>
      <c r="I41" s="329">
        <f t="shared" si="18"/>
        <v>67</v>
      </c>
      <c r="J41" s="321">
        <f t="shared" si="19"/>
        <v>19289032</v>
      </c>
      <c r="K41" s="321">
        <f t="shared" si="20"/>
        <v>19289032</v>
      </c>
      <c r="L41" s="324"/>
    </row>
    <row r="42" spans="2:12" ht="15.75" customHeight="1" x14ac:dyDescent="0.25">
      <c r="B42" s="332" t="s">
        <v>226</v>
      </c>
      <c r="C42" s="144" t="s">
        <v>25</v>
      </c>
      <c r="D42" s="145" t="s">
        <v>22</v>
      </c>
      <c r="E42" s="321">
        <v>200</v>
      </c>
      <c r="F42" s="584">
        <v>489</v>
      </c>
      <c r="G42" s="583">
        <f t="shared" si="3"/>
        <v>518.34</v>
      </c>
      <c r="H42" s="584">
        <f t="shared" si="21"/>
        <v>103668</v>
      </c>
      <c r="I42" s="329">
        <f t="shared" si="18"/>
        <v>67</v>
      </c>
      <c r="J42" s="321">
        <f t="shared" si="19"/>
        <v>6945756</v>
      </c>
      <c r="K42" s="321">
        <f t="shared" si="20"/>
        <v>6945756</v>
      </c>
      <c r="L42" s="324"/>
    </row>
    <row r="43" spans="2:12" ht="15.75" customHeight="1" x14ac:dyDescent="0.25">
      <c r="B43" s="332" t="s">
        <v>227</v>
      </c>
      <c r="C43" s="144" t="s">
        <v>30</v>
      </c>
      <c r="D43" s="145" t="s">
        <v>22</v>
      </c>
      <c r="E43" s="321">
        <v>200</v>
      </c>
      <c r="F43" s="584">
        <v>306</v>
      </c>
      <c r="G43" s="583">
        <f t="shared" si="3"/>
        <v>324.36</v>
      </c>
      <c r="H43" s="584">
        <f t="shared" si="21"/>
        <v>64872</v>
      </c>
      <c r="I43" s="329">
        <f t="shared" si="18"/>
        <v>67</v>
      </c>
      <c r="J43" s="321">
        <f t="shared" si="19"/>
        <v>4346424</v>
      </c>
      <c r="K43" s="321">
        <f t="shared" si="20"/>
        <v>4346424</v>
      </c>
      <c r="L43" s="324"/>
    </row>
    <row r="44" spans="2:12" ht="15.75" customHeight="1" x14ac:dyDescent="0.25">
      <c r="B44" s="332" t="s">
        <v>228</v>
      </c>
      <c r="C44" s="144" t="s">
        <v>31</v>
      </c>
      <c r="D44" s="145" t="s">
        <v>13</v>
      </c>
      <c r="E44" s="321">
        <v>97</v>
      </c>
      <c r="F44" s="584">
        <v>509</v>
      </c>
      <c r="G44" s="583">
        <f t="shared" si="3"/>
        <v>539.54000000000008</v>
      </c>
      <c r="H44" s="584">
        <f t="shared" si="21"/>
        <v>52335.380000000005</v>
      </c>
      <c r="I44" s="329">
        <f t="shared" si="18"/>
        <v>67</v>
      </c>
      <c r="J44" s="321">
        <f t="shared" si="19"/>
        <v>3506470.4600000004</v>
      </c>
      <c r="K44" s="321">
        <f t="shared" si="20"/>
        <v>0</v>
      </c>
      <c r="L44" s="324">
        <f>J44</f>
        <v>3506470.4600000004</v>
      </c>
    </row>
    <row r="45" spans="2:12" ht="15.75" customHeight="1" x14ac:dyDescent="0.25">
      <c r="B45" s="486" t="s">
        <v>229</v>
      </c>
      <c r="C45" s="478"/>
      <c r="D45" s="478"/>
      <c r="E45" s="478"/>
      <c r="F45" s="584"/>
      <c r="G45" s="583"/>
      <c r="H45" s="585">
        <f>SUM(H39:H44)</f>
        <v>609556.18000000005</v>
      </c>
      <c r="I45" s="322"/>
      <c r="J45" s="322">
        <f t="shared" ref="J45:L45" si="22">SUM(J39:J44)</f>
        <v>40840264.060000002</v>
      </c>
      <c r="K45" s="322">
        <f t="shared" si="22"/>
        <v>37333793.600000001</v>
      </c>
      <c r="L45" s="331">
        <f t="shared" si="22"/>
        <v>3506470.4600000004</v>
      </c>
    </row>
    <row r="46" spans="2:12" ht="15.75" customHeight="1" x14ac:dyDescent="0.25">
      <c r="B46" s="325" t="s">
        <v>100</v>
      </c>
      <c r="C46" s="326" t="s">
        <v>98</v>
      </c>
      <c r="D46" s="326"/>
      <c r="E46" s="145"/>
      <c r="F46" s="584"/>
      <c r="G46" s="583"/>
      <c r="H46" s="585"/>
      <c r="I46" s="329"/>
      <c r="J46" s="321"/>
      <c r="K46" s="321"/>
      <c r="L46" s="324"/>
    </row>
    <row r="47" spans="2:12" ht="15.75" customHeight="1" x14ac:dyDescent="0.25">
      <c r="B47" s="332" t="s">
        <v>230</v>
      </c>
      <c r="C47" s="144" t="s">
        <v>51</v>
      </c>
      <c r="D47" s="145" t="s">
        <v>35</v>
      </c>
      <c r="E47" s="321">
        <v>40</v>
      </c>
      <c r="F47" s="584">
        <v>0</v>
      </c>
      <c r="G47" s="583">
        <f t="shared" si="3"/>
        <v>0</v>
      </c>
      <c r="H47" s="584">
        <f>E47*G47</f>
        <v>0</v>
      </c>
      <c r="I47" s="329">
        <f>+J$19</f>
        <v>0</v>
      </c>
      <c r="J47" s="321">
        <f t="shared" ref="J47:J50" si="23">+I47*H47</f>
        <v>0</v>
      </c>
      <c r="K47" s="321">
        <f t="shared" ref="K47:K50" si="24">J47-L47</f>
        <v>0</v>
      </c>
      <c r="L47" s="324"/>
    </row>
    <row r="48" spans="2:12" ht="15.75" customHeight="1" x14ac:dyDescent="0.25">
      <c r="B48" s="332" t="s">
        <v>231</v>
      </c>
      <c r="C48" s="144" t="s">
        <v>45</v>
      </c>
      <c r="D48" s="145" t="s">
        <v>13</v>
      </c>
      <c r="E48" s="336">
        <v>0.12</v>
      </c>
      <c r="F48" s="584">
        <v>68000</v>
      </c>
      <c r="G48" s="583">
        <f t="shared" si="3"/>
        <v>72080</v>
      </c>
      <c r="H48" s="584">
        <f t="shared" ref="H48:H50" si="25">E48*G48</f>
        <v>8649.6</v>
      </c>
      <c r="I48" s="329">
        <f t="shared" ref="I48:I50" si="26">E$17</f>
        <v>67</v>
      </c>
      <c r="J48" s="321">
        <f t="shared" si="23"/>
        <v>579523.20000000007</v>
      </c>
      <c r="K48" s="321">
        <f t="shared" si="24"/>
        <v>579523.20000000007</v>
      </c>
      <c r="L48" s="324"/>
    </row>
    <row r="49" spans="2:12" ht="15.75" customHeight="1" x14ac:dyDescent="0.25">
      <c r="B49" s="332" t="s">
        <v>232</v>
      </c>
      <c r="C49" s="144" t="s">
        <v>43</v>
      </c>
      <c r="D49" s="145" t="s">
        <v>13</v>
      </c>
      <c r="E49" s="321">
        <v>16</v>
      </c>
      <c r="F49" s="584">
        <v>7950</v>
      </c>
      <c r="G49" s="583">
        <f t="shared" si="3"/>
        <v>8427</v>
      </c>
      <c r="H49" s="584">
        <f t="shared" si="25"/>
        <v>134832</v>
      </c>
      <c r="I49" s="329">
        <f t="shared" si="26"/>
        <v>67</v>
      </c>
      <c r="J49" s="321">
        <f t="shared" si="23"/>
        <v>9033744</v>
      </c>
      <c r="K49" s="321">
        <f t="shared" si="24"/>
        <v>9033744</v>
      </c>
      <c r="L49" s="324"/>
    </row>
    <row r="50" spans="2:12" ht="15.75" customHeight="1" x14ac:dyDescent="0.25">
      <c r="B50" s="332" t="s">
        <v>233</v>
      </c>
      <c r="C50" s="144" t="s">
        <v>50</v>
      </c>
      <c r="D50" s="145" t="s">
        <v>13</v>
      </c>
      <c r="E50" s="321">
        <v>1</v>
      </c>
      <c r="F50" s="584">
        <v>38000</v>
      </c>
      <c r="G50" s="583">
        <f t="shared" si="3"/>
        <v>40280</v>
      </c>
      <c r="H50" s="584">
        <f t="shared" si="25"/>
        <v>40280</v>
      </c>
      <c r="I50" s="329">
        <f t="shared" si="26"/>
        <v>67</v>
      </c>
      <c r="J50" s="321">
        <f t="shared" si="23"/>
        <v>2698760</v>
      </c>
      <c r="K50" s="321">
        <f t="shared" si="24"/>
        <v>2698760</v>
      </c>
      <c r="L50" s="324"/>
    </row>
    <row r="51" spans="2:12" ht="15.75" customHeight="1" x14ac:dyDescent="0.25">
      <c r="B51" s="486" t="s">
        <v>234</v>
      </c>
      <c r="C51" s="478"/>
      <c r="D51" s="478"/>
      <c r="E51" s="478"/>
      <c r="F51" s="584"/>
      <c r="G51" s="583"/>
      <c r="H51" s="585">
        <f>SUM(H47:H50)</f>
        <v>183761.6</v>
      </c>
      <c r="I51" s="322"/>
      <c r="J51" s="322">
        <f t="shared" ref="J51:L51" si="27">SUM(J47:J50)</f>
        <v>12312027.199999999</v>
      </c>
      <c r="K51" s="322">
        <f t="shared" si="27"/>
        <v>12312027.199999999</v>
      </c>
      <c r="L51" s="331">
        <f t="shared" si="27"/>
        <v>0</v>
      </c>
    </row>
    <row r="52" spans="2:12" ht="15.75" customHeight="1" x14ac:dyDescent="0.25">
      <c r="B52" s="325" t="s">
        <v>101</v>
      </c>
      <c r="C52" s="326" t="s">
        <v>107</v>
      </c>
      <c r="D52" s="326"/>
      <c r="E52" s="145"/>
      <c r="F52" s="584"/>
      <c r="G52" s="583"/>
      <c r="H52" s="584"/>
      <c r="I52" s="329"/>
      <c r="J52" s="321"/>
      <c r="K52" s="321"/>
      <c r="L52" s="324"/>
    </row>
    <row r="53" spans="2:12" ht="15.75" customHeight="1" x14ac:dyDescent="0.25">
      <c r="B53" s="332" t="s">
        <v>235</v>
      </c>
      <c r="C53" s="144" t="s">
        <v>0</v>
      </c>
      <c r="D53" s="148">
        <v>0.05</v>
      </c>
      <c r="E53" s="321">
        <v>1</v>
      </c>
      <c r="F53" s="584">
        <v>28753</v>
      </c>
      <c r="G53" s="583">
        <f t="shared" si="3"/>
        <v>30478.18</v>
      </c>
      <c r="H53" s="584">
        <f>E53*G53</f>
        <v>30478.18</v>
      </c>
      <c r="I53" s="329">
        <f t="shared" ref="I53:I54" si="28">E$17</f>
        <v>67</v>
      </c>
      <c r="J53" s="321">
        <f t="shared" ref="J53:J54" si="29">+I53*H53</f>
        <v>2042038.06</v>
      </c>
      <c r="K53" s="321">
        <f t="shared" ref="K53:K54" si="30">J53-L53</f>
        <v>0</v>
      </c>
      <c r="L53" s="324">
        <f>J53</f>
        <v>2042038.06</v>
      </c>
    </row>
    <row r="54" spans="2:12" ht="15.75" customHeight="1" x14ac:dyDescent="0.25">
      <c r="B54" s="332" t="s">
        <v>236</v>
      </c>
      <c r="C54" s="144" t="s">
        <v>1</v>
      </c>
      <c r="D54" s="148">
        <v>0.2</v>
      </c>
      <c r="E54" s="321">
        <v>1</v>
      </c>
      <c r="F54" s="584">
        <v>34672</v>
      </c>
      <c r="G54" s="583">
        <f t="shared" si="3"/>
        <v>36752.32</v>
      </c>
      <c r="H54" s="584">
        <f>E54*G54</f>
        <v>36752.32</v>
      </c>
      <c r="I54" s="329">
        <f t="shared" si="28"/>
        <v>67</v>
      </c>
      <c r="J54" s="321">
        <f t="shared" si="29"/>
        <v>2462405.44</v>
      </c>
      <c r="K54" s="321">
        <f t="shared" si="30"/>
        <v>0</v>
      </c>
      <c r="L54" s="324">
        <f>J54</f>
        <v>2462405.44</v>
      </c>
    </row>
    <row r="55" spans="2:12" ht="15.75" customHeight="1" x14ac:dyDescent="0.25">
      <c r="B55" s="486" t="s">
        <v>237</v>
      </c>
      <c r="C55" s="478"/>
      <c r="D55" s="478"/>
      <c r="E55" s="478"/>
      <c r="F55" s="584"/>
      <c r="G55" s="583"/>
      <c r="H55" s="585">
        <f>SUM(H53:H54)</f>
        <v>67230.5</v>
      </c>
      <c r="I55" s="322"/>
      <c r="J55" s="322">
        <f t="shared" ref="J55:L55" si="31">SUM(J52:J54)</f>
        <v>4504443.5</v>
      </c>
      <c r="K55" s="322">
        <f t="shared" si="31"/>
        <v>0</v>
      </c>
      <c r="L55" s="331">
        <f t="shared" si="31"/>
        <v>4504443.5</v>
      </c>
    </row>
    <row r="56" spans="2:12" ht="15.75" customHeight="1" x14ac:dyDescent="0.25">
      <c r="B56" s="486" t="s">
        <v>238</v>
      </c>
      <c r="C56" s="478"/>
      <c r="D56" s="478"/>
      <c r="E56" s="478"/>
      <c r="F56" s="584"/>
      <c r="G56" s="583"/>
      <c r="H56" s="585">
        <f>H55+H51+H45</f>
        <v>860548.28</v>
      </c>
      <c r="I56" s="322"/>
      <c r="J56" s="322">
        <f t="shared" ref="J56:L56" si="32">J55+J51+J45</f>
        <v>57656734.760000005</v>
      </c>
      <c r="K56" s="322">
        <f t="shared" si="32"/>
        <v>49645820.799999997</v>
      </c>
      <c r="L56" s="331">
        <f t="shared" si="32"/>
        <v>8010913.9600000009</v>
      </c>
    </row>
    <row r="57" spans="2:12" ht="15.75" customHeight="1" x14ac:dyDescent="0.25">
      <c r="B57" s="318">
        <v>3</v>
      </c>
      <c r="C57" s="494" t="s">
        <v>239</v>
      </c>
      <c r="D57" s="478"/>
      <c r="E57" s="145"/>
      <c r="F57" s="584"/>
      <c r="G57" s="583"/>
      <c r="H57" s="585"/>
      <c r="I57" s="329"/>
      <c r="J57" s="322"/>
      <c r="K57" s="329"/>
      <c r="L57" s="330"/>
    </row>
    <row r="58" spans="2:12" ht="15.75" customHeight="1" x14ac:dyDescent="0.25">
      <c r="B58" s="325" t="s">
        <v>125</v>
      </c>
      <c r="C58" s="326" t="s">
        <v>87</v>
      </c>
      <c r="D58" s="326"/>
      <c r="E58" s="320"/>
      <c r="F58" s="584"/>
      <c r="G58" s="583"/>
      <c r="H58" s="585"/>
      <c r="I58" s="320"/>
      <c r="J58" s="323"/>
      <c r="K58" s="321"/>
      <c r="L58" s="324"/>
    </row>
    <row r="59" spans="2:12" ht="30" customHeight="1" x14ac:dyDescent="0.25">
      <c r="B59" s="332" t="s">
        <v>240</v>
      </c>
      <c r="C59" s="328" t="s">
        <v>208</v>
      </c>
      <c r="D59" s="329" t="s">
        <v>22</v>
      </c>
      <c r="E59" s="329">
        <v>200</v>
      </c>
      <c r="F59" s="583">
        <v>1358</v>
      </c>
      <c r="G59" s="583">
        <f t="shared" si="3"/>
        <v>1439.48</v>
      </c>
      <c r="H59" s="583">
        <f>E59*G59</f>
        <v>287896</v>
      </c>
      <c r="I59" s="329">
        <f t="shared" ref="I59:I63" si="33">E$18</f>
        <v>0</v>
      </c>
      <c r="J59" s="329">
        <f t="shared" ref="J59:J62" si="34">+I59*H59</f>
        <v>0</v>
      </c>
      <c r="K59" s="329">
        <f t="shared" ref="K59:K62" si="35">J59-L59</f>
        <v>0</v>
      </c>
      <c r="L59" s="324"/>
    </row>
    <row r="60" spans="2:12" ht="15.75" customHeight="1" x14ac:dyDescent="0.25">
      <c r="B60" s="332" t="s">
        <v>241</v>
      </c>
      <c r="C60" s="144" t="s">
        <v>25</v>
      </c>
      <c r="D60" s="329" t="s">
        <v>22</v>
      </c>
      <c r="E60" s="329">
        <v>200</v>
      </c>
      <c r="F60" s="584">
        <v>489</v>
      </c>
      <c r="G60" s="583">
        <f t="shared" si="3"/>
        <v>518.34</v>
      </c>
      <c r="H60" s="583">
        <f t="shared" ref="H60:H62" si="36">E60*G60</f>
        <v>103668</v>
      </c>
      <c r="I60" s="329">
        <f t="shared" si="33"/>
        <v>0</v>
      </c>
      <c r="J60" s="329">
        <f>+I60*H60</f>
        <v>0</v>
      </c>
      <c r="K60" s="321">
        <f t="shared" si="35"/>
        <v>0</v>
      </c>
      <c r="L60" s="324"/>
    </row>
    <row r="61" spans="2:12" ht="15.75" customHeight="1" x14ac:dyDescent="0.25">
      <c r="B61" s="332" t="s">
        <v>242</v>
      </c>
      <c r="C61" s="144" t="s">
        <v>30</v>
      </c>
      <c r="D61" s="329" t="s">
        <v>22</v>
      </c>
      <c r="E61" s="329">
        <v>200</v>
      </c>
      <c r="F61" s="584">
        <v>306</v>
      </c>
      <c r="G61" s="583">
        <f t="shared" si="3"/>
        <v>324.36</v>
      </c>
      <c r="H61" s="583">
        <f t="shared" si="36"/>
        <v>64872</v>
      </c>
      <c r="I61" s="329">
        <f>E18</f>
        <v>0</v>
      </c>
      <c r="J61" s="329">
        <f>+I61*H61</f>
        <v>0</v>
      </c>
      <c r="K61" s="321">
        <f t="shared" si="35"/>
        <v>0</v>
      </c>
      <c r="L61" s="324"/>
    </row>
    <row r="62" spans="2:12" ht="15.75" customHeight="1" x14ac:dyDescent="0.25">
      <c r="B62" s="332" t="s">
        <v>253</v>
      </c>
      <c r="C62" s="144" t="s">
        <v>31</v>
      </c>
      <c r="D62" s="329" t="s">
        <v>13</v>
      </c>
      <c r="E62" s="321">
        <v>17</v>
      </c>
      <c r="F62" s="584">
        <v>509</v>
      </c>
      <c r="G62" s="583">
        <f t="shared" si="3"/>
        <v>539.54000000000008</v>
      </c>
      <c r="H62" s="583">
        <f t="shared" si="36"/>
        <v>9172.1800000000021</v>
      </c>
      <c r="I62" s="329">
        <f t="shared" si="33"/>
        <v>0</v>
      </c>
      <c r="J62" s="329">
        <f t="shared" si="34"/>
        <v>0</v>
      </c>
      <c r="K62" s="321">
        <f t="shared" si="35"/>
        <v>0</v>
      </c>
      <c r="L62" s="324">
        <f>J62</f>
        <v>0</v>
      </c>
    </row>
    <row r="63" spans="2:12" ht="15.75" customHeight="1" x14ac:dyDescent="0.25">
      <c r="B63" s="486" t="s">
        <v>243</v>
      </c>
      <c r="C63" s="478"/>
      <c r="D63" s="478"/>
      <c r="E63" s="478"/>
      <c r="F63" s="584"/>
      <c r="G63" s="583"/>
      <c r="H63" s="585">
        <f>SUM(H59:H62)</f>
        <v>465608.18</v>
      </c>
      <c r="I63" s="329">
        <f t="shared" si="33"/>
        <v>0</v>
      </c>
      <c r="J63" s="322">
        <f t="shared" ref="J63:L63" si="37">SUM(J59:J62)</f>
        <v>0</v>
      </c>
      <c r="K63" s="322">
        <f t="shared" si="37"/>
        <v>0</v>
      </c>
      <c r="L63" s="331">
        <f t="shared" si="37"/>
        <v>0</v>
      </c>
    </row>
    <row r="64" spans="2:12" ht="15.75" customHeight="1" x14ac:dyDescent="0.25">
      <c r="B64" s="325" t="s">
        <v>108</v>
      </c>
      <c r="C64" s="326" t="s">
        <v>98</v>
      </c>
      <c r="D64" s="326"/>
      <c r="E64" s="323"/>
      <c r="F64" s="585"/>
      <c r="G64" s="583"/>
      <c r="H64" s="585"/>
      <c r="I64" s="323"/>
      <c r="J64" s="323"/>
      <c r="K64" s="322"/>
      <c r="L64" s="331"/>
    </row>
    <row r="65" spans="2:12" ht="15.75" customHeight="1" x14ac:dyDescent="0.25">
      <c r="B65" s="332" t="s">
        <v>244</v>
      </c>
      <c r="C65" s="144" t="s">
        <v>43</v>
      </c>
      <c r="D65" s="320" t="s">
        <v>214</v>
      </c>
      <c r="E65" s="321">
        <v>16</v>
      </c>
      <c r="F65" s="584">
        <v>7950</v>
      </c>
      <c r="G65" s="583">
        <f t="shared" si="3"/>
        <v>8427</v>
      </c>
      <c r="H65" s="583">
        <f>E65*G65</f>
        <v>134832</v>
      </c>
      <c r="I65" s="329">
        <f t="shared" ref="I65:I66" si="38">E$18</f>
        <v>0</v>
      </c>
      <c r="J65" s="320">
        <f t="shared" ref="J65:J66" si="39">+I65*H65</f>
        <v>0</v>
      </c>
      <c r="K65" s="329">
        <f t="shared" ref="K65:K66" si="40">J65-L65</f>
        <v>0</v>
      </c>
      <c r="L65" s="324"/>
    </row>
    <row r="66" spans="2:12" ht="15.75" customHeight="1" x14ac:dyDescent="0.25">
      <c r="B66" s="332" t="s">
        <v>245</v>
      </c>
      <c r="C66" s="144" t="s">
        <v>50</v>
      </c>
      <c r="D66" s="320" t="s">
        <v>13</v>
      </c>
      <c r="E66" s="321">
        <v>1</v>
      </c>
      <c r="F66" s="584">
        <v>38000</v>
      </c>
      <c r="G66" s="583">
        <f t="shared" si="3"/>
        <v>40280</v>
      </c>
      <c r="H66" s="583">
        <f>E66*G66</f>
        <v>40280</v>
      </c>
      <c r="I66" s="329">
        <f t="shared" si="38"/>
        <v>0</v>
      </c>
      <c r="J66" s="320">
        <f t="shared" si="39"/>
        <v>0</v>
      </c>
      <c r="K66" s="329">
        <f t="shared" si="40"/>
        <v>0</v>
      </c>
      <c r="L66" s="324"/>
    </row>
    <row r="67" spans="2:12" ht="15.75" customHeight="1" x14ac:dyDescent="0.25">
      <c r="B67" s="486" t="s">
        <v>246</v>
      </c>
      <c r="C67" s="478"/>
      <c r="D67" s="478"/>
      <c r="E67" s="478"/>
      <c r="F67" s="584"/>
      <c r="G67" s="583"/>
      <c r="H67" s="585">
        <f>SUM(H65:H66)</f>
        <v>175112</v>
      </c>
      <c r="I67" s="322"/>
      <c r="J67" s="322">
        <f t="shared" ref="J67:L67" si="41">SUM(J65:J66)</f>
        <v>0</v>
      </c>
      <c r="K67" s="322">
        <f t="shared" si="41"/>
        <v>0</v>
      </c>
      <c r="L67" s="331">
        <f t="shared" si="41"/>
        <v>0</v>
      </c>
    </row>
    <row r="68" spans="2:12" ht="15.75" customHeight="1" x14ac:dyDescent="0.25">
      <c r="B68" s="325" t="s">
        <v>90</v>
      </c>
      <c r="C68" s="326" t="s">
        <v>107</v>
      </c>
      <c r="D68" s="326"/>
      <c r="E68" s="320"/>
      <c r="F68" s="584"/>
      <c r="G68" s="583"/>
      <c r="H68" s="585"/>
      <c r="I68" s="320"/>
      <c r="J68" s="323"/>
      <c r="K68" s="321"/>
      <c r="L68" s="324"/>
    </row>
    <row r="69" spans="2:12" ht="15.75" customHeight="1" x14ac:dyDescent="0.25">
      <c r="B69" s="332" t="s">
        <v>247</v>
      </c>
      <c r="C69" s="144" t="s">
        <v>0</v>
      </c>
      <c r="D69" s="148">
        <v>0.05</v>
      </c>
      <c r="E69" s="321">
        <v>1</v>
      </c>
      <c r="F69" s="584">
        <v>21963</v>
      </c>
      <c r="G69" s="583">
        <f t="shared" si="3"/>
        <v>23280.780000000002</v>
      </c>
      <c r="H69" s="583">
        <f>E69*G69</f>
        <v>23280.780000000002</v>
      </c>
      <c r="I69" s="329">
        <f t="shared" ref="I69:I70" si="42">E$18</f>
        <v>0</v>
      </c>
      <c r="J69" s="320">
        <f t="shared" ref="J69:J70" si="43">+I69*H69</f>
        <v>0</v>
      </c>
      <c r="K69" s="329">
        <f t="shared" ref="K69:K70" si="44">J69-L69</f>
        <v>0</v>
      </c>
      <c r="L69" s="324">
        <f t="shared" ref="L69:L70" si="45">J69</f>
        <v>0</v>
      </c>
    </row>
    <row r="70" spans="2:12" ht="15.75" customHeight="1" x14ac:dyDescent="0.25">
      <c r="B70" s="332" t="s">
        <v>248</v>
      </c>
      <c r="C70" s="144" t="s">
        <v>219</v>
      </c>
      <c r="D70" s="148">
        <v>0.2</v>
      </c>
      <c r="E70" s="321">
        <v>1</v>
      </c>
      <c r="F70" s="584">
        <v>33040</v>
      </c>
      <c r="G70" s="583">
        <f t="shared" si="3"/>
        <v>35022.400000000001</v>
      </c>
      <c r="H70" s="583">
        <f>E70*G70</f>
        <v>35022.400000000001</v>
      </c>
      <c r="I70" s="329">
        <f t="shared" si="42"/>
        <v>0</v>
      </c>
      <c r="J70" s="320">
        <f t="shared" si="43"/>
        <v>0</v>
      </c>
      <c r="K70" s="329">
        <f t="shared" si="44"/>
        <v>0</v>
      </c>
      <c r="L70" s="331">
        <f t="shared" si="45"/>
        <v>0</v>
      </c>
    </row>
    <row r="71" spans="2:12" ht="15.75" customHeight="1" x14ac:dyDescent="0.25">
      <c r="B71" s="486" t="s">
        <v>249</v>
      </c>
      <c r="C71" s="478"/>
      <c r="D71" s="478"/>
      <c r="E71" s="478"/>
      <c r="F71" s="584"/>
      <c r="G71" s="583"/>
      <c r="H71" s="585">
        <f>SUM(H69:H70)</f>
        <v>58303.180000000008</v>
      </c>
      <c r="I71" s="322"/>
      <c r="J71" s="322">
        <f t="shared" ref="J71:L71" si="46">SUM(J69:J70)</f>
        <v>0</v>
      </c>
      <c r="K71" s="322">
        <f t="shared" si="46"/>
        <v>0</v>
      </c>
      <c r="L71" s="331">
        <f t="shared" si="46"/>
        <v>0</v>
      </c>
    </row>
    <row r="72" spans="2:12" ht="15.75" customHeight="1" x14ac:dyDescent="0.25">
      <c r="B72" s="486" t="s">
        <v>250</v>
      </c>
      <c r="C72" s="478"/>
      <c r="D72" s="478"/>
      <c r="E72" s="478"/>
      <c r="F72" s="584"/>
      <c r="G72" s="583"/>
      <c r="H72" s="585">
        <f>H71+H67+H63</f>
        <v>699023.35999999999</v>
      </c>
      <c r="I72" s="333"/>
      <c r="J72" s="322">
        <f t="shared" ref="J72:L72" si="47">J71+J67+J63</f>
        <v>0</v>
      </c>
      <c r="K72" s="322">
        <f t="shared" si="47"/>
        <v>0</v>
      </c>
      <c r="L72" s="331">
        <f t="shared" si="47"/>
        <v>0</v>
      </c>
    </row>
    <row r="73" spans="2:12" ht="15.75" customHeight="1" thickBot="1" x14ac:dyDescent="0.3">
      <c r="B73" s="493" t="s">
        <v>251</v>
      </c>
      <c r="C73" s="491"/>
      <c r="D73" s="491"/>
      <c r="E73" s="491"/>
      <c r="F73" s="566"/>
      <c r="G73" s="566"/>
      <c r="H73" s="567">
        <f>H72+H56+H36</f>
        <v>2258595</v>
      </c>
      <c r="I73" s="156"/>
      <c r="J73" s="156">
        <f t="shared" ref="J73:L73" si="48">J72+J56+J36</f>
        <v>57656734.760000005</v>
      </c>
      <c r="K73" s="156">
        <f t="shared" si="48"/>
        <v>49645820.799999997</v>
      </c>
      <c r="L73" s="157">
        <f t="shared" si="48"/>
        <v>8010913.9600000009</v>
      </c>
    </row>
    <row r="74" spans="2:12" ht="15.75" customHeight="1" x14ac:dyDescent="0.25">
      <c r="E74" s="129"/>
    </row>
    <row r="75" spans="2:12" ht="15.75" customHeight="1" x14ac:dyDescent="0.25">
      <c r="E75" s="129"/>
      <c r="H75" s="121"/>
    </row>
    <row r="76" spans="2:12" ht="15.75" customHeight="1" x14ac:dyDescent="0.25">
      <c r="E76" s="129"/>
    </row>
    <row r="77" spans="2:12" ht="15.75" customHeight="1" x14ac:dyDescent="0.25">
      <c r="E77" s="129"/>
      <c r="H77" s="63"/>
    </row>
    <row r="78" spans="2:12" ht="15.75" customHeight="1" x14ac:dyDescent="0.25">
      <c r="E78" s="129"/>
    </row>
    <row r="79" spans="2:12" ht="15.75" customHeight="1" x14ac:dyDescent="0.25">
      <c r="E79" s="129"/>
    </row>
    <row r="80" spans="2:12" ht="15.75" customHeight="1" x14ac:dyDescent="0.25">
      <c r="E80" s="129"/>
    </row>
    <row r="81" spans="5:5" ht="15.75" customHeight="1" x14ac:dyDescent="0.25">
      <c r="E81" s="129"/>
    </row>
    <row r="82" spans="5:5" ht="15.75" customHeight="1" x14ac:dyDescent="0.25">
      <c r="E82" s="129"/>
    </row>
    <row r="83" spans="5:5" ht="15.75" customHeight="1" x14ac:dyDescent="0.25">
      <c r="E83" s="129"/>
    </row>
    <row r="84" spans="5:5" ht="15.75" customHeight="1" x14ac:dyDescent="0.25">
      <c r="E84" s="129"/>
    </row>
    <row r="85" spans="5:5" ht="15.75" customHeight="1" x14ac:dyDescent="0.25">
      <c r="E85" s="129"/>
    </row>
    <row r="86" spans="5:5" ht="15.75" customHeight="1" x14ac:dyDescent="0.25">
      <c r="E86" s="129"/>
    </row>
    <row r="87" spans="5:5" ht="15.75" customHeight="1" x14ac:dyDescent="0.25">
      <c r="E87" s="129"/>
    </row>
    <row r="88" spans="5:5" ht="15.75" customHeight="1" x14ac:dyDescent="0.25">
      <c r="E88" s="129"/>
    </row>
    <row r="89" spans="5:5" ht="15.75" customHeight="1" x14ac:dyDescent="0.25">
      <c r="E89" s="129"/>
    </row>
    <row r="90" spans="5:5" ht="15.75" customHeight="1" x14ac:dyDescent="0.25">
      <c r="E90" s="129"/>
    </row>
    <row r="91" spans="5:5" ht="15.75" customHeight="1" x14ac:dyDescent="0.25">
      <c r="E91" s="129"/>
    </row>
    <row r="92" spans="5:5" ht="15.75" customHeight="1" x14ac:dyDescent="0.25">
      <c r="E92" s="129"/>
    </row>
    <row r="93" spans="5:5" ht="15.75" customHeight="1" x14ac:dyDescent="0.25">
      <c r="E93" s="129"/>
    </row>
    <row r="94" spans="5:5" ht="15.75" customHeight="1" x14ac:dyDescent="0.25">
      <c r="E94" s="129"/>
    </row>
    <row r="95" spans="5:5" ht="15.75" customHeight="1" x14ac:dyDescent="0.25">
      <c r="E95" s="129"/>
    </row>
    <row r="96" spans="5:5" ht="15.75" customHeight="1" x14ac:dyDescent="0.25">
      <c r="E96" s="129"/>
    </row>
    <row r="97" spans="5:5" ht="15.75" customHeight="1" x14ac:dyDescent="0.25">
      <c r="E97" s="129"/>
    </row>
    <row r="98" spans="5:5" ht="15.75" customHeight="1" x14ac:dyDescent="0.25">
      <c r="E98" s="129"/>
    </row>
    <row r="99" spans="5:5" ht="15.75" customHeight="1" x14ac:dyDescent="0.25">
      <c r="E99" s="129"/>
    </row>
    <row r="100" spans="5:5" ht="15.75" customHeight="1" x14ac:dyDescent="0.25">
      <c r="E100" s="129"/>
    </row>
    <row r="101" spans="5:5" ht="15.75" customHeight="1" x14ac:dyDescent="0.25">
      <c r="E101" s="129"/>
    </row>
    <row r="102" spans="5:5" ht="15.75" customHeight="1" x14ac:dyDescent="0.25">
      <c r="E102" s="129"/>
    </row>
    <row r="103" spans="5:5" ht="15.75" customHeight="1" x14ac:dyDescent="0.25">
      <c r="E103" s="129"/>
    </row>
    <row r="104" spans="5:5" ht="15.75" customHeight="1" x14ac:dyDescent="0.25">
      <c r="E104" s="129"/>
    </row>
    <row r="105" spans="5:5" ht="15.75" customHeight="1" x14ac:dyDescent="0.25">
      <c r="E105" s="129"/>
    </row>
    <row r="106" spans="5:5" ht="15.75" customHeight="1" x14ac:dyDescent="0.25">
      <c r="E106" s="129"/>
    </row>
    <row r="107" spans="5:5" ht="15.75" customHeight="1" x14ac:dyDescent="0.25">
      <c r="E107" s="129"/>
    </row>
    <row r="108" spans="5:5" ht="15.75" customHeight="1" x14ac:dyDescent="0.25">
      <c r="E108" s="129"/>
    </row>
    <row r="109" spans="5:5" ht="15.75" customHeight="1" x14ac:dyDescent="0.25">
      <c r="E109" s="129"/>
    </row>
    <row r="110" spans="5:5" ht="15.75" customHeight="1" x14ac:dyDescent="0.25">
      <c r="E110" s="129"/>
    </row>
    <row r="111" spans="5:5" ht="15.75" customHeight="1" x14ac:dyDescent="0.25">
      <c r="E111" s="129"/>
    </row>
    <row r="112" spans="5:5" ht="15.75" customHeight="1" x14ac:dyDescent="0.25">
      <c r="E112" s="129"/>
    </row>
    <row r="113" spans="5:5" ht="15.75" customHeight="1" x14ac:dyDescent="0.25">
      <c r="E113" s="129"/>
    </row>
    <row r="114" spans="5:5" ht="15.75" customHeight="1" x14ac:dyDescent="0.25">
      <c r="E114" s="129"/>
    </row>
    <row r="115" spans="5:5" ht="15.75" customHeight="1" x14ac:dyDescent="0.25">
      <c r="E115" s="129"/>
    </row>
    <row r="116" spans="5:5" ht="15.75" customHeight="1" x14ac:dyDescent="0.25">
      <c r="E116" s="129"/>
    </row>
    <row r="117" spans="5:5" ht="15.75" customHeight="1" x14ac:dyDescent="0.25">
      <c r="E117" s="129"/>
    </row>
    <row r="118" spans="5:5" ht="15.75" customHeight="1" x14ac:dyDescent="0.25">
      <c r="E118" s="129"/>
    </row>
    <row r="119" spans="5:5" ht="15.75" customHeight="1" x14ac:dyDescent="0.25">
      <c r="E119" s="129"/>
    </row>
    <row r="120" spans="5:5" ht="15.75" customHeight="1" x14ac:dyDescent="0.25">
      <c r="E120" s="129"/>
    </row>
    <row r="121" spans="5:5" ht="15.75" customHeight="1" x14ac:dyDescent="0.25">
      <c r="E121" s="129"/>
    </row>
    <row r="122" spans="5:5" ht="15.75" customHeight="1" x14ac:dyDescent="0.25">
      <c r="E122" s="129"/>
    </row>
    <row r="123" spans="5:5" ht="15.75" customHeight="1" x14ac:dyDescent="0.25">
      <c r="E123" s="129"/>
    </row>
    <row r="124" spans="5:5" ht="15.75" customHeight="1" x14ac:dyDescent="0.25">
      <c r="E124" s="129"/>
    </row>
    <row r="125" spans="5:5" ht="15.75" customHeight="1" x14ac:dyDescent="0.25">
      <c r="E125" s="129"/>
    </row>
    <row r="126" spans="5:5" ht="15.75" customHeight="1" x14ac:dyDescent="0.25">
      <c r="E126" s="129"/>
    </row>
    <row r="127" spans="5:5" ht="15.75" customHeight="1" x14ac:dyDescent="0.25">
      <c r="E127" s="129"/>
    </row>
    <row r="128" spans="5:5" ht="15.75" customHeight="1" x14ac:dyDescent="0.25">
      <c r="E128" s="129"/>
    </row>
    <row r="129" spans="5:5" ht="15.75" customHeight="1" x14ac:dyDescent="0.25">
      <c r="E129" s="129"/>
    </row>
    <row r="130" spans="5:5" ht="15.75" customHeight="1" x14ac:dyDescent="0.25">
      <c r="E130" s="129"/>
    </row>
    <row r="131" spans="5:5" ht="15.75" customHeight="1" x14ac:dyDescent="0.25">
      <c r="E131" s="129"/>
    </row>
    <row r="132" spans="5:5" ht="15.75" customHeight="1" x14ac:dyDescent="0.25">
      <c r="E132" s="129"/>
    </row>
    <row r="133" spans="5:5" ht="15.75" customHeight="1" x14ac:dyDescent="0.25">
      <c r="E133" s="129"/>
    </row>
    <row r="134" spans="5:5" ht="15.75" customHeight="1" x14ac:dyDescent="0.25">
      <c r="E134" s="129"/>
    </row>
    <row r="135" spans="5:5" ht="15.75" customHeight="1" x14ac:dyDescent="0.25">
      <c r="E135" s="129"/>
    </row>
    <row r="136" spans="5:5" ht="15.75" customHeight="1" x14ac:dyDescent="0.25">
      <c r="E136" s="129"/>
    </row>
    <row r="137" spans="5:5" ht="15.75" customHeight="1" x14ac:dyDescent="0.25">
      <c r="E137" s="129"/>
    </row>
    <row r="138" spans="5:5" ht="15.75" customHeight="1" x14ac:dyDescent="0.25">
      <c r="E138" s="129"/>
    </row>
    <row r="139" spans="5:5" ht="15.75" customHeight="1" x14ac:dyDescent="0.25">
      <c r="E139" s="129"/>
    </row>
    <row r="140" spans="5:5" ht="15.75" customHeight="1" x14ac:dyDescent="0.25">
      <c r="E140" s="129"/>
    </row>
    <row r="141" spans="5:5" ht="15.75" customHeight="1" x14ac:dyDescent="0.25">
      <c r="E141" s="129"/>
    </row>
    <row r="142" spans="5:5" ht="15.75" customHeight="1" x14ac:dyDescent="0.25">
      <c r="E142" s="129"/>
    </row>
    <row r="143" spans="5:5" ht="15.75" customHeight="1" x14ac:dyDescent="0.25">
      <c r="E143" s="129"/>
    </row>
    <row r="144" spans="5:5" ht="15.75" customHeight="1" x14ac:dyDescent="0.25">
      <c r="E144" s="129"/>
    </row>
    <row r="145" spans="5:5" ht="15.75" customHeight="1" x14ac:dyDescent="0.25">
      <c r="E145" s="129"/>
    </row>
    <row r="146" spans="5:5" ht="15.75" customHeight="1" x14ac:dyDescent="0.25">
      <c r="E146" s="129"/>
    </row>
    <row r="147" spans="5:5" ht="15.75" customHeight="1" x14ac:dyDescent="0.25">
      <c r="E147" s="129"/>
    </row>
    <row r="148" spans="5:5" ht="15.75" customHeight="1" x14ac:dyDescent="0.25">
      <c r="E148" s="129"/>
    </row>
    <row r="149" spans="5:5" ht="15.75" customHeight="1" x14ac:dyDescent="0.25">
      <c r="E149" s="129"/>
    </row>
    <row r="150" spans="5:5" ht="15.75" customHeight="1" x14ac:dyDescent="0.25">
      <c r="E150" s="129"/>
    </row>
    <row r="151" spans="5:5" ht="15.75" customHeight="1" x14ac:dyDescent="0.25">
      <c r="E151" s="129"/>
    </row>
    <row r="152" spans="5:5" ht="15.75" customHeight="1" x14ac:dyDescent="0.25">
      <c r="E152" s="129"/>
    </row>
    <row r="153" spans="5:5" ht="15.75" customHeight="1" x14ac:dyDescent="0.25">
      <c r="E153" s="129"/>
    </row>
    <row r="154" spans="5:5" ht="15.75" customHeight="1" x14ac:dyDescent="0.25">
      <c r="E154" s="129"/>
    </row>
    <row r="155" spans="5:5" ht="15.75" customHeight="1" x14ac:dyDescent="0.25">
      <c r="E155" s="129"/>
    </row>
    <row r="156" spans="5:5" ht="15.75" customHeight="1" x14ac:dyDescent="0.25">
      <c r="E156" s="129"/>
    </row>
    <row r="157" spans="5:5" ht="15.75" customHeight="1" x14ac:dyDescent="0.25">
      <c r="E157" s="129"/>
    </row>
    <row r="158" spans="5:5" ht="15.75" customHeight="1" x14ac:dyDescent="0.25">
      <c r="E158" s="129"/>
    </row>
    <row r="159" spans="5:5" ht="15.75" customHeight="1" x14ac:dyDescent="0.25">
      <c r="E159" s="129"/>
    </row>
    <row r="160" spans="5:5" ht="15.75" customHeight="1" x14ac:dyDescent="0.25">
      <c r="E160" s="129"/>
    </row>
    <row r="161" spans="5:5" ht="15.75" customHeight="1" x14ac:dyDescent="0.25">
      <c r="E161" s="129"/>
    </row>
    <row r="162" spans="5:5" ht="15.75" customHeight="1" x14ac:dyDescent="0.25">
      <c r="E162" s="129"/>
    </row>
    <row r="163" spans="5:5" ht="15.75" customHeight="1" x14ac:dyDescent="0.25">
      <c r="E163" s="129"/>
    </row>
    <row r="164" spans="5:5" ht="15.75" customHeight="1" x14ac:dyDescent="0.25">
      <c r="E164" s="129"/>
    </row>
    <row r="165" spans="5:5" ht="15.75" customHeight="1" x14ac:dyDescent="0.25">
      <c r="E165" s="129"/>
    </row>
    <row r="166" spans="5:5" ht="15.75" customHeight="1" x14ac:dyDescent="0.25">
      <c r="E166" s="129"/>
    </row>
    <row r="167" spans="5:5" ht="15.75" customHeight="1" x14ac:dyDescent="0.25">
      <c r="E167" s="129"/>
    </row>
    <row r="168" spans="5:5" ht="15.75" customHeight="1" x14ac:dyDescent="0.25">
      <c r="E168" s="129"/>
    </row>
    <row r="169" spans="5:5" ht="15.75" customHeight="1" x14ac:dyDescent="0.25">
      <c r="E169" s="129"/>
    </row>
    <row r="170" spans="5:5" ht="15.75" customHeight="1" x14ac:dyDescent="0.25">
      <c r="E170" s="129"/>
    </row>
    <row r="171" spans="5:5" ht="15.75" customHeight="1" x14ac:dyDescent="0.25">
      <c r="E171" s="129"/>
    </row>
    <row r="172" spans="5:5" ht="15.75" customHeight="1" x14ac:dyDescent="0.25">
      <c r="E172" s="129"/>
    </row>
    <row r="173" spans="5:5" ht="15.75" customHeight="1" x14ac:dyDescent="0.25">
      <c r="E173" s="129"/>
    </row>
    <row r="174" spans="5:5" ht="15.75" customHeight="1" x14ac:dyDescent="0.25">
      <c r="E174" s="129"/>
    </row>
    <row r="175" spans="5:5" ht="15.75" customHeight="1" x14ac:dyDescent="0.25">
      <c r="E175" s="129"/>
    </row>
    <row r="176" spans="5:5" ht="15.75" customHeight="1" x14ac:dyDescent="0.25">
      <c r="E176" s="129"/>
    </row>
    <row r="177" spans="5:5" ht="15.75" customHeight="1" x14ac:dyDescent="0.25">
      <c r="E177" s="129"/>
    </row>
    <row r="178" spans="5:5" ht="15.75" customHeight="1" x14ac:dyDescent="0.25">
      <c r="E178" s="129"/>
    </row>
    <row r="179" spans="5:5" ht="15.75" customHeight="1" x14ac:dyDescent="0.25">
      <c r="E179" s="129"/>
    </row>
    <row r="180" spans="5:5" ht="15.75" customHeight="1" x14ac:dyDescent="0.25">
      <c r="E180" s="129"/>
    </row>
    <row r="181" spans="5:5" ht="15.75" customHeight="1" x14ac:dyDescent="0.25">
      <c r="E181" s="129"/>
    </row>
    <row r="182" spans="5:5" ht="15.75" customHeight="1" x14ac:dyDescent="0.25">
      <c r="E182" s="129"/>
    </row>
    <row r="183" spans="5:5" ht="15.75" customHeight="1" x14ac:dyDescent="0.25">
      <c r="E183" s="129"/>
    </row>
    <row r="184" spans="5:5" ht="15.75" customHeight="1" x14ac:dyDescent="0.25">
      <c r="E184" s="129"/>
    </row>
    <row r="185" spans="5:5" ht="15.75" customHeight="1" x14ac:dyDescent="0.25">
      <c r="E185" s="129"/>
    </row>
    <row r="186" spans="5:5" ht="15.75" customHeight="1" x14ac:dyDescent="0.25">
      <c r="E186" s="129"/>
    </row>
    <row r="187" spans="5:5" ht="15.75" customHeight="1" x14ac:dyDescent="0.25">
      <c r="E187" s="129"/>
    </row>
    <row r="188" spans="5:5" ht="15.75" customHeight="1" x14ac:dyDescent="0.25">
      <c r="E188" s="129"/>
    </row>
    <row r="189" spans="5:5" ht="15.75" customHeight="1" x14ac:dyDescent="0.25">
      <c r="E189" s="129"/>
    </row>
    <row r="190" spans="5:5" ht="15.75" customHeight="1" x14ac:dyDescent="0.25">
      <c r="E190" s="129"/>
    </row>
    <row r="191" spans="5:5" ht="15.75" customHeight="1" x14ac:dyDescent="0.25">
      <c r="E191" s="129"/>
    </row>
    <row r="192" spans="5:5" ht="15.75" customHeight="1" x14ac:dyDescent="0.25">
      <c r="E192" s="129"/>
    </row>
    <row r="193" spans="5:5" ht="15.75" customHeight="1" x14ac:dyDescent="0.25">
      <c r="E193" s="129"/>
    </row>
    <row r="194" spans="5:5" ht="15.75" customHeight="1" x14ac:dyDescent="0.25">
      <c r="E194" s="129"/>
    </row>
    <row r="195" spans="5:5" ht="15.75" customHeight="1" x14ac:dyDescent="0.25">
      <c r="E195" s="129"/>
    </row>
    <row r="196" spans="5:5" ht="15.75" customHeight="1" x14ac:dyDescent="0.25">
      <c r="E196" s="129"/>
    </row>
    <row r="197" spans="5:5" ht="15.75" customHeight="1" x14ac:dyDescent="0.25">
      <c r="E197" s="129"/>
    </row>
    <row r="198" spans="5:5" ht="15.75" customHeight="1" x14ac:dyDescent="0.25">
      <c r="E198" s="129"/>
    </row>
    <row r="199" spans="5:5" ht="15.75" customHeight="1" x14ac:dyDescent="0.25">
      <c r="E199" s="129"/>
    </row>
    <row r="200" spans="5:5" ht="15.75" customHeight="1" x14ac:dyDescent="0.25">
      <c r="E200" s="129"/>
    </row>
    <row r="201" spans="5:5" ht="15.75" customHeight="1" x14ac:dyDescent="0.25">
      <c r="E201" s="129"/>
    </row>
    <row r="202" spans="5:5" ht="15.75" customHeight="1" x14ac:dyDescent="0.25">
      <c r="E202" s="129"/>
    </row>
    <row r="203" spans="5:5" ht="15.75" customHeight="1" x14ac:dyDescent="0.25">
      <c r="E203" s="129"/>
    </row>
    <row r="204" spans="5:5" ht="15.75" customHeight="1" x14ac:dyDescent="0.25">
      <c r="E204" s="129"/>
    </row>
    <row r="205" spans="5:5" ht="15.75" customHeight="1" x14ac:dyDescent="0.25">
      <c r="E205" s="129"/>
    </row>
    <row r="206" spans="5:5" ht="15.75" customHeight="1" x14ac:dyDescent="0.25">
      <c r="E206" s="129"/>
    </row>
    <row r="207" spans="5:5" ht="15.75" customHeight="1" x14ac:dyDescent="0.25">
      <c r="E207" s="129"/>
    </row>
    <row r="208" spans="5:5" ht="15.75" customHeight="1" x14ac:dyDescent="0.25">
      <c r="E208" s="129"/>
    </row>
    <row r="209" spans="5:5" ht="15.75" customHeight="1" x14ac:dyDescent="0.25">
      <c r="E209" s="129"/>
    </row>
    <row r="210" spans="5:5" ht="15.75" customHeight="1" x14ac:dyDescent="0.25">
      <c r="E210" s="129"/>
    </row>
    <row r="211" spans="5:5" ht="15.75" customHeight="1" x14ac:dyDescent="0.25">
      <c r="E211" s="129"/>
    </row>
    <row r="212" spans="5:5" ht="15.75" customHeight="1" x14ac:dyDescent="0.25">
      <c r="E212" s="129"/>
    </row>
    <row r="213" spans="5:5" ht="15.75" customHeight="1" x14ac:dyDescent="0.25">
      <c r="E213" s="129"/>
    </row>
    <row r="214" spans="5:5" ht="15.75" customHeight="1" x14ac:dyDescent="0.25">
      <c r="E214" s="129"/>
    </row>
    <row r="215" spans="5:5" ht="15.75" customHeight="1" x14ac:dyDescent="0.25">
      <c r="E215" s="129"/>
    </row>
    <row r="216" spans="5:5" ht="15.75" customHeight="1" x14ac:dyDescent="0.25">
      <c r="E216" s="129"/>
    </row>
    <row r="217" spans="5:5" ht="15.75" customHeight="1" x14ac:dyDescent="0.25">
      <c r="E217" s="129"/>
    </row>
    <row r="218" spans="5:5" ht="15.75" customHeight="1" x14ac:dyDescent="0.25">
      <c r="E218" s="129"/>
    </row>
    <row r="219" spans="5:5" ht="15.75" customHeight="1" x14ac:dyDescent="0.25">
      <c r="E219" s="129"/>
    </row>
    <row r="220" spans="5:5" ht="15.75" customHeight="1" x14ac:dyDescent="0.25">
      <c r="E220" s="129"/>
    </row>
    <row r="221" spans="5:5" ht="15.75" customHeight="1" x14ac:dyDescent="0.25">
      <c r="E221" s="129"/>
    </row>
    <row r="222" spans="5:5" ht="15.75" customHeight="1" x14ac:dyDescent="0.25">
      <c r="E222" s="129"/>
    </row>
    <row r="223" spans="5:5" ht="15.75" customHeight="1" x14ac:dyDescent="0.25">
      <c r="E223" s="129"/>
    </row>
    <row r="224" spans="5:5" ht="15.75" customHeight="1" x14ac:dyDescent="0.25">
      <c r="E224" s="129"/>
    </row>
    <row r="225" spans="5:5" ht="15.75" customHeight="1" x14ac:dyDescent="0.25">
      <c r="E225" s="129"/>
    </row>
    <row r="226" spans="5:5" ht="15.75" customHeight="1" x14ac:dyDescent="0.25">
      <c r="E226" s="129"/>
    </row>
    <row r="227" spans="5:5" ht="15.75" customHeight="1" x14ac:dyDescent="0.25">
      <c r="E227" s="129"/>
    </row>
    <row r="228" spans="5:5" ht="15.75" customHeight="1" x14ac:dyDescent="0.25">
      <c r="E228" s="129"/>
    </row>
    <row r="229" spans="5:5" ht="15.75" customHeight="1" x14ac:dyDescent="0.25">
      <c r="E229" s="129"/>
    </row>
    <row r="230" spans="5:5" ht="15.75" customHeight="1" x14ac:dyDescent="0.25">
      <c r="E230" s="129"/>
    </row>
    <row r="231" spans="5:5" ht="15.75" customHeight="1" x14ac:dyDescent="0.25">
      <c r="E231" s="129"/>
    </row>
    <row r="232" spans="5:5" ht="15.75" customHeight="1" x14ac:dyDescent="0.25">
      <c r="E232" s="129"/>
    </row>
    <row r="233" spans="5:5" ht="15.75" customHeight="1" x14ac:dyDescent="0.25">
      <c r="E233" s="129"/>
    </row>
    <row r="234" spans="5:5" ht="15.75" customHeight="1" x14ac:dyDescent="0.25">
      <c r="E234" s="129"/>
    </row>
    <row r="235" spans="5:5" ht="15.75" customHeight="1" x14ac:dyDescent="0.25">
      <c r="E235" s="129"/>
    </row>
    <row r="236" spans="5:5" ht="15.75" customHeight="1" x14ac:dyDescent="0.25">
      <c r="E236" s="129"/>
    </row>
    <row r="237" spans="5:5" ht="15.75" customHeight="1" x14ac:dyDescent="0.25">
      <c r="E237" s="129"/>
    </row>
    <row r="238" spans="5:5" ht="15.75" customHeight="1" x14ac:dyDescent="0.25">
      <c r="E238" s="129"/>
    </row>
    <row r="239" spans="5:5" ht="15.75" customHeight="1" x14ac:dyDescent="0.25">
      <c r="E239" s="129"/>
    </row>
    <row r="240" spans="5:5" ht="15.75" customHeight="1" x14ac:dyDescent="0.25">
      <c r="E240" s="129"/>
    </row>
    <row r="241" spans="5:5" ht="15.75" customHeight="1" x14ac:dyDescent="0.25">
      <c r="E241" s="129"/>
    </row>
    <row r="242" spans="5:5" ht="15.75" customHeight="1" x14ac:dyDescent="0.25">
      <c r="E242" s="129"/>
    </row>
    <row r="243" spans="5:5" ht="15.75" customHeight="1" x14ac:dyDescent="0.25">
      <c r="E243" s="129"/>
    </row>
    <row r="244" spans="5:5" ht="15.75" customHeight="1" x14ac:dyDescent="0.25">
      <c r="E244" s="129"/>
    </row>
    <row r="245" spans="5:5" ht="15.75" customHeight="1" x14ac:dyDescent="0.25">
      <c r="E245" s="129"/>
    </row>
    <row r="246" spans="5:5" ht="15.75" customHeight="1" x14ac:dyDescent="0.25">
      <c r="E246" s="129"/>
    </row>
    <row r="247" spans="5:5" ht="15.75" customHeight="1" x14ac:dyDescent="0.25">
      <c r="E247" s="129"/>
    </row>
    <row r="248" spans="5:5" ht="15.75" customHeight="1" x14ac:dyDescent="0.25">
      <c r="E248" s="129"/>
    </row>
    <row r="249" spans="5:5" ht="15.75" customHeight="1" x14ac:dyDescent="0.25">
      <c r="E249" s="129"/>
    </row>
    <row r="250" spans="5:5" ht="15.75" customHeight="1" x14ac:dyDescent="0.25">
      <c r="E250" s="129"/>
    </row>
    <row r="251" spans="5:5" ht="15.75" customHeight="1" x14ac:dyDescent="0.25">
      <c r="E251" s="129"/>
    </row>
    <row r="252" spans="5:5" ht="15.75" customHeight="1" x14ac:dyDescent="0.25">
      <c r="E252" s="129"/>
    </row>
    <row r="253" spans="5:5" ht="15.75" customHeight="1" x14ac:dyDescent="0.25">
      <c r="E253" s="129"/>
    </row>
    <row r="254" spans="5:5" ht="15.75" customHeight="1" x14ac:dyDescent="0.25">
      <c r="E254" s="129"/>
    </row>
    <row r="255" spans="5:5" ht="15.75" customHeight="1" x14ac:dyDescent="0.25">
      <c r="E255" s="129"/>
    </row>
    <row r="256" spans="5:5" ht="15.75" customHeight="1" x14ac:dyDescent="0.25">
      <c r="E256" s="129"/>
    </row>
    <row r="257" spans="5:5" ht="15.75" customHeight="1" x14ac:dyDescent="0.25">
      <c r="E257" s="129"/>
    </row>
    <row r="258" spans="5:5" ht="15.75" customHeight="1" x14ac:dyDescent="0.25">
      <c r="E258" s="129"/>
    </row>
    <row r="259" spans="5:5" ht="15.75" customHeight="1" x14ac:dyDescent="0.25">
      <c r="E259" s="129"/>
    </row>
    <row r="260" spans="5:5" ht="15.75" customHeight="1" x14ac:dyDescent="0.25">
      <c r="E260" s="129"/>
    </row>
    <row r="261" spans="5:5" ht="15.75" customHeight="1" x14ac:dyDescent="0.25">
      <c r="E261" s="129"/>
    </row>
    <row r="262" spans="5:5" ht="15.75" customHeight="1" x14ac:dyDescent="0.25">
      <c r="E262" s="129"/>
    </row>
    <row r="263" spans="5:5" ht="15.75" customHeight="1" x14ac:dyDescent="0.25">
      <c r="E263" s="129"/>
    </row>
    <row r="264" spans="5:5" ht="15.75" customHeight="1" x14ac:dyDescent="0.25">
      <c r="E264" s="129"/>
    </row>
    <row r="265" spans="5:5" ht="15.75" customHeight="1" x14ac:dyDescent="0.25">
      <c r="E265" s="129"/>
    </row>
    <row r="266" spans="5:5" ht="15.75" customHeight="1" x14ac:dyDescent="0.25">
      <c r="E266" s="129"/>
    </row>
    <row r="267" spans="5:5" ht="15.75" customHeight="1" x14ac:dyDescent="0.25">
      <c r="E267" s="129"/>
    </row>
    <row r="268" spans="5:5" ht="15.75" customHeight="1" x14ac:dyDescent="0.25">
      <c r="E268" s="129"/>
    </row>
    <row r="269" spans="5:5" ht="15.75" customHeight="1" x14ac:dyDescent="0.25">
      <c r="E269" s="129"/>
    </row>
    <row r="270" spans="5:5" ht="15.75" customHeight="1" x14ac:dyDescent="0.25">
      <c r="E270" s="129"/>
    </row>
    <row r="271" spans="5:5" ht="15.75" customHeight="1" x14ac:dyDescent="0.25">
      <c r="E271" s="129"/>
    </row>
    <row r="272" spans="5:5" ht="15.75" customHeight="1" x14ac:dyDescent="0.25">
      <c r="E272" s="129"/>
    </row>
    <row r="273" spans="5:5" ht="15.75" customHeight="1" x14ac:dyDescent="0.25">
      <c r="E273" s="129"/>
    </row>
    <row r="274" spans="5:5" ht="15.75" customHeight="1" x14ac:dyDescent="0.25">
      <c r="E274" s="129"/>
    </row>
    <row r="275" spans="5:5" ht="15.75" customHeight="1" x14ac:dyDescent="0.25">
      <c r="E275" s="129"/>
    </row>
    <row r="276" spans="5:5" ht="15.75" customHeight="1" x14ac:dyDescent="0.25">
      <c r="E276" s="129"/>
    </row>
    <row r="277" spans="5:5" ht="15.75" customHeight="1" x14ac:dyDescent="0.25">
      <c r="E277" s="129"/>
    </row>
    <row r="278" spans="5:5" ht="15.75" customHeight="1" x14ac:dyDescent="0.25">
      <c r="E278" s="129"/>
    </row>
    <row r="279" spans="5:5" ht="15.75" customHeight="1" x14ac:dyDescent="0.25">
      <c r="E279" s="129"/>
    </row>
    <row r="280" spans="5:5" ht="15.75" customHeight="1" x14ac:dyDescent="0.25">
      <c r="E280" s="129"/>
    </row>
    <row r="281" spans="5:5" ht="15.75" customHeight="1" x14ac:dyDescent="0.25">
      <c r="E281" s="129"/>
    </row>
    <row r="282" spans="5:5" ht="15.75" customHeight="1" x14ac:dyDescent="0.25">
      <c r="E282" s="129"/>
    </row>
    <row r="283" spans="5:5" ht="15.75" customHeight="1" x14ac:dyDescent="0.25">
      <c r="E283" s="129"/>
    </row>
    <row r="284" spans="5:5" ht="15.75" customHeight="1" x14ac:dyDescent="0.25">
      <c r="E284" s="129"/>
    </row>
    <row r="285" spans="5:5" ht="15.75" customHeight="1" x14ac:dyDescent="0.25">
      <c r="E285" s="129"/>
    </row>
    <row r="286" spans="5:5" ht="15.75" customHeight="1" x14ac:dyDescent="0.25">
      <c r="E286" s="129"/>
    </row>
    <row r="287" spans="5:5" ht="15.75" customHeight="1" x14ac:dyDescent="0.25">
      <c r="E287" s="129"/>
    </row>
    <row r="288" spans="5:5" ht="15.75" customHeight="1" x14ac:dyDescent="0.25">
      <c r="E288" s="129"/>
    </row>
    <row r="289" spans="5:5" ht="15.75" customHeight="1" x14ac:dyDescent="0.25">
      <c r="E289" s="129"/>
    </row>
    <row r="290" spans="5:5" ht="15.75" customHeight="1" x14ac:dyDescent="0.25">
      <c r="E290" s="129"/>
    </row>
    <row r="291" spans="5:5" ht="15.75" customHeight="1" x14ac:dyDescent="0.25">
      <c r="E291" s="129"/>
    </row>
    <row r="292" spans="5:5" ht="15.75" customHeight="1" x14ac:dyDescent="0.25">
      <c r="E292" s="129"/>
    </row>
    <row r="293" spans="5:5" ht="15.75" customHeight="1" x14ac:dyDescent="0.25">
      <c r="E293" s="129"/>
    </row>
    <row r="294" spans="5:5" ht="15.75" customHeight="1" x14ac:dyDescent="0.25">
      <c r="E294" s="129"/>
    </row>
    <row r="295" spans="5:5" ht="15.75" customHeight="1" x14ac:dyDescent="0.25">
      <c r="E295" s="129"/>
    </row>
    <row r="296" spans="5:5" ht="15.75" customHeight="1" x14ac:dyDescent="0.25">
      <c r="E296" s="129"/>
    </row>
    <row r="297" spans="5:5" ht="15.75" customHeight="1" x14ac:dyDescent="0.25">
      <c r="E297" s="129"/>
    </row>
    <row r="298" spans="5:5" ht="15.75" customHeight="1" x14ac:dyDescent="0.25">
      <c r="E298" s="129"/>
    </row>
    <row r="299" spans="5:5" ht="15.75" customHeight="1" x14ac:dyDescent="0.25">
      <c r="E299" s="129"/>
    </row>
    <row r="300" spans="5:5" ht="15.75" customHeight="1" x14ac:dyDescent="0.25">
      <c r="E300" s="129"/>
    </row>
    <row r="301" spans="5:5" ht="15.75" customHeight="1" x14ac:dyDescent="0.25">
      <c r="E301" s="129"/>
    </row>
    <row r="302" spans="5:5" ht="15.75" customHeight="1" x14ac:dyDescent="0.25">
      <c r="E302" s="129"/>
    </row>
    <row r="303" spans="5:5" ht="15.75" customHeight="1" x14ac:dyDescent="0.25">
      <c r="E303" s="129"/>
    </row>
    <row r="304" spans="5:5" ht="15.75" customHeight="1" x14ac:dyDescent="0.25">
      <c r="E304" s="129"/>
    </row>
    <row r="305" spans="5:5" ht="15.75" customHeight="1" x14ac:dyDescent="0.25">
      <c r="E305" s="129"/>
    </row>
    <row r="306" spans="5:5" ht="15.75" customHeight="1" x14ac:dyDescent="0.25">
      <c r="E306" s="129"/>
    </row>
    <row r="307" spans="5:5" ht="15.75" customHeight="1" x14ac:dyDescent="0.25">
      <c r="E307" s="129"/>
    </row>
    <row r="308" spans="5:5" ht="15.75" customHeight="1" x14ac:dyDescent="0.25">
      <c r="E308" s="129"/>
    </row>
    <row r="309" spans="5:5" ht="15.75" customHeight="1" x14ac:dyDescent="0.25">
      <c r="E309" s="129"/>
    </row>
    <row r="310" spans="5:5" ht="15.75" customHeight="1" x14ac:dyDescent="0.25">
      <c r="E310" s="129"/>
    </row>
    <row r="311" spans="5:5" ht="15.75" customHeight="1" x14ac:dyDescent="0.25">
      <c r="E311" s="129"/>
    </row>
    <row r="312" spans="5:5" ht="15.75" customHeight="1" x14ac:dyDescent="0.25">
      <c r="E312" s="129"/>
    </row>
    <row r="313" spans="5:5" ht="15.75" customHeight="1" x14ac:dyDescent="0.25">
      <c r="E313" s="129"/>
    </row>
    <row r="314" spans="5:5" ht="15.75" customHeight="1" x14ac:dyDescent="0.25">
      <c r="E314" s="129"/>
    </row>
    <row r="315" spans="5:5" ht="15.75" customHeight="1" x14ac:dyDescent="0.25">
      <c r="E315" s="129"/>
    </row>
    <row r="316" spans="5:5" ht="15.75" customHeight="1" x14ac:dyDescent="0.25">
      <c r="E316" s="129"/>
    </row>
    <row r="317" spans="5:5" ht="15.75" customHeight="1" x14ac:dyDescent="0.25">
      <c r="E317" s="129"/>
    </row>
    <row r="318" spans="5:5" ht="15.75" customHeight="1" x14ac:dyDescent="0.25">
      <c r="E318" s="129"/>
    </row>
    <row r="319" spans="5:5" ht="15.75" customHeight="1" x14ac:dyDescent="0.25">
      <c r="E319" s="129"/>
    </row>
    <row r="320" spans="5:5" ht="15.75" customHeight="1" x14ac:dyDescent="0.25">
      <c r="E320" s="129"/>
    </row>
    <row r="321" spans="5:5" ht="15.75" customHeight="1" x14ac:dyDescent="0.25">
      <c r="E321" s="129"/>
    </row>
    <row r="322" spans="5:5" ht="15.75" customHeight="1" x14ac:dyDescent="0.25">
      <c r="E322" s="129"/>
    </row>
    <row r="323" spans="5:5" ht="15.75" customHeight="1" x14ac:dyDescent="0.25">
      <c r="E323" s="129"/>
    </row>
    <row r="324" spans="5:5" ht="15.75" customHeight="1" x14ac:dyDescent="0.25">
      <c r="E324" s="129"/>
    </row>
    <row r="325" spans="5:5" ht="15.75" customHeight="1" x14ac:dyDescent="0.25">
      <c r="E325" s="129"/>
    </row>
    <row r="326" spans="5:5" ht="15.75" customHeight="1" x14ac:dyDescent="0.25">
      <c r="E326" s="129"/>
    </row>
    <row r="327" spans="5:5" ht="15.75" customHeight="1" x14ac:dyDescent="0.25">
      <c r="E327" s="129"/>
    </row>
    <row r="328" spans="5:5" ht="15.75" customHeight="1" x14ac:dyDescent="0.25">
      <c r="E328" s="129"/>
    </row>
    <row r="329" spans="5:5" ht="15.75" customHeight="1" x14ac:dyDescent="0.25">
      <c r="E329" s="129"/>
    </row>
    <row r="330" spans="5:5" ht="15.75" customHeight="1" x14ac:dyDescent="0.25">
      <c r="E330" s="129"/>
    </row>
    <row r="331" spans="5:5" ht="15.75" customHeight="1" x14ac:dyDescent="0.25">
      <c r="E331" s="129"/>
    </row>
    <row r="332" spans="5:5" ht="15.75" customHeight="1" x14ac:dyDescent="0.25">
      <c r="E332" s="129"/>
    </row>
    <row r="333" spans="5:5" ht="15.75" customHeight="1" x14ac:dyDescent="0.25">
      <c r="E333" s="129"/>
    </row>
    <row r="334" spans="5:5" ht="15.75" customHeight="1" x14ac:dyDescent="0.25">
      <c r="E334" s="129"/>
    </row>
    <row r="335" spans="5:5" ht="15.75" customHeight="1" x14ac:dyDescent="0.25">
      <c r="E335" s="129"/>
    </row>
    <row r="336" spans="5:5" ht="15.75" customHeight="1" x14ac:dyDescent="0.25">
      <c r="E336" s="129"/>
    </row>
    <row r="337" spans="5:5" ht="15.75" customHeight="1" x14ac:dyDescent="0.25">
      <c r="E337" s="129"/>
    </row>
    <row r="338" spans="5:5" ht="15.75" customHeight="1" x14ac:dyDescent="0.25">
      <c r="E338" s="129"/>
    </row>
    <row r="339" spans="5:5" ht="15.75" customHeight="1" x14ac:dyDescent="0.25">
      <c r="E339" s="129"/>
    </row>
    <row r="340" spans="5:5" ht="15.75" customHeight="1" x14ac:dyDescent="0.25">
      <c r="E340" s="129"/>
    </row>
    <row r="341" spans="5:5" ht="15.75" customHeight="1" x14ac:dyDescent="0.25">
      <c r="E341" s="129"/>
    </row>
    <row r="342" spans="5:5" ht="15.75" customHeight="1" x14ac:dyDescent="0.25">
      <c r="E342" s="129"/>
    </row>
    <row r="343" spans="5:5" ht="15.75" customHeight="1" x14ac:dyDescent="0.25">
      <c r="E343" s="129"/>
    </row>
    <row r="344" spans="5:5" ht="15.75" customHeight="1" x14ac:dyDescent="0.25">
      <c r="E344" s="129"/>
    </row>
    <row r="345" spans="5:5" ht="15.75" customHeight="1" x14ac:dyDescent="0.25">
      <c r="E345" s="129"/>
    </row>
    <row r="346" spans="5:5" ht="15.75" customHeight="1" x14ac:dyDescent="0.25">
      <c r="E346" s="129"/>
    </row>
    <row r="347" spans="5:5" ht="15.75" customHeight="1" x14ac:dyDescent="0.25">
      <c r="E347" s="129"/>
    </row>
    <row r="348" spans="5:5" ht="15.75" customHeight="1" x14ac:dyDescent="0.25">
      <c r="E348" s="129"/>
    </row>
    <row r="349" spans="5:5" ht="15.75" customHeight="1" x14ac:dyDescent="0.25">
      <c r="E349" s="129"/>
    </row>
    <row r="350" spans="5:5" ht="15.75" customHeight="1" x14ac:dyDescent="0.25">
      <c r="E350" s="129"/>
    </row>
    <row r="351" spans="5:5" ht="15.75" customHeight="1" x14ac:dyDescent="0.25">
      <c r="E351" s="129"/>
    </row>
    <row r="352" spans="5:5" ht="15.75" customHeight="1" x14ac:dyDescent="0.25">
      <c r="E352" s="129"/>
    </row>
    <row r="353" spans="5:5" ht="15.75" customHeight="1" x14ac:dyDescent="0.25">
      <c r="E353" s="129"/>
    </row>
    <row r="354" spans="5:5" ht="15.75" customHeight="1" x14ac:dyDescent="0.25">
      <c r="E354" s="129"/>
    </row>
    <row r="355" spans="5:5" ht="15.75" customHeight="1" x14ac:dyDescent="0.25">
      <c r="E355" s="129"/>
    </row>
    <row r="356" spans="5:5" ht="15.75" customHeight="1" x14ac:dyDescent="0.25">
      <c r="E356" s="129"/>
    </row>
    <row r="357" spans="5:5" ht="15.75" customHeight="1" x14ac:dyDescent="0.25">
      <c r="E357" s="129"/>
    </row>
    <row r="358" spans="5:5" ht="15.75" customHeight="1" x14ac:dyDescent="0.25">
      <c r="E358" s="129"/>
    </row>
    <row r="359" spans="5:5" ht="15.75" customHeight="1" x14ac:dyDescent="0.25">
      <c r="E359" s="129"/>
    </row>
    <row r="360" spans="5:5" ht="15.75" customHeight="1" x14ac:dyDescent="0.25">
      <c r="E360" s="129"/>
    </row>
    <row r="361" spans="5:5" ht="15.75" customHeight="1" x14ac:dyDescent="0.25">
      <c r="E361" s="129"/>
    </row>
    <row r="362" spans="5:5" ht="15.75" customHeight="1" x14ac:dyDescent="0.25">
      <c r="E362" s="129"/>
    </row>
    <row r="363" spans="5:5" ht="15.75" customHeight="1" x14ac:dyDescent="0.25">
      <c r="E363" s="129"/>
    </row>
    <row r="364" spans="5:5" ht="15.75" customHeight="1" x14ac:dyDescent="0.25">
      <c r="E364" s="129"/>
    </row>
    <row r="365" spans="5:5" ht="15.75" customHeight="1" x14ac:dyDescent="0.25">
      <c r="E365" s="129"/>
    </row>
    <row r="366" spans="5:5" ht="15.75" customHeight="1" x14ac:dyDescent="0.25">
      <c r="E366" s="129"/>
    </row>
    <row r="367" spans="5:5" ht="15.75" customHeight="1" x14ac:dyDescent="0.25">
      <c r="E367" s="129"/>
    </row>
    <row r="368" spans="5:5" ht="15.75" customHeight="1" x14ac:dyDescent="0.25">
      <c r="E368" s="129"/>
    </row>
    <row r="369" spans="5:5" ht="15.75" customHeight="1" x14ac:dyDescent="0.25">
      <c r="E369" s="129"/>
    </row>
    <row r="370" spans="5:5" ht="15.75" customHeight="1" x14ac:dyDescent="0.25">
      <c r="E370" s="129"/>
    </row>
    <row r="371" spans="5:5" ht="15.75" customHeight="1" x14ac:dyDescent="0.25">
      <c r="E371" s="129"/>
    </row>
    <row r="372" spans="5:5" ht="15.75" customHeight="1" x14ac:dyDescent="0.25">
      <c r="E372" s="129"/>
    </row>
    <row r="373" spans="5:5" ht="15.75" customHeight="1" x14ac:dyDescent="0.25">
      <c r="E373" s="129"/>
    </row>
    <row r="374" spans="5:5" ht="15.75" customHeight="1" x14ac:dyDescent="0.25">
      <c r="E374" s="129"/>
    </row>
    <row r="375" spans="5:5" ht="15.75" customHeight="1" x14ac:dyDescent="0.25">
      <c r="E375" s="129"/>
    </row>
    <row r="376" spans="5:5" ht="15.75" customHeight="1" x14ac:dyDescent="0.25">
      <c r="E376" s="129"/>
    </row>
    <row r="377" spans="5:5" ht="15.75" customHeight="1" x14ac:dyDescent="0.25">
      <c r="E377" s="129"/>
    </row>
    <row r="378" spans="5:5" ht="15.75" customHeight="1" x14ac:dyDescent="0.25">
      <c r="E378" s="129"/>
    </row>
    <row r="379" spans="5:5" ht="15.75" customHeight="1" x14ac:dyDescent="0.25">
      <c r="E379" s="129"/>
    </row>
    <row r="380" spans="5:5" ht="15.75" customHeight="1" x14ac:dyDescent="0.25">
      <c r="E380" s="129"/>
    </row>
    <row r="381" spans="5:5" ht="15.75" customHeight="1" x14ac:dyDescent="0.25">
      <c r="E381" s="129"/>
    </row>
    <row r="382" spans="5:5" ht="15.75" customHeight="1" x14ac:dyDescent="0.25">
      <c r="E382" s="129"/>
    </row>
    <row r="383" spans="5:5" ht="15.75" customHeight="1" x14ac:dyDescent="0.25">
      <c r="E383" s="129"/>
    </row>
    <row r="384" spans="5:5" ht="15.75" customHeight="1" x14ac:dyDescent="0.25">
      <c r="E384" s="129"/>
    </row>
    <row r="385" spans="5:5" ht="15.75" customHeight="1" x14ac:dyDescent="0.25">
      <c r="E385" s="129"/>
    </row>
    <row r="386" spans="5:5" ht="15.75" customHeight="1" x14ac:dyDescent="0.25">
      <c r="E386" s="129"/>
    </row>
    <row r="387" spans="5:5" ht="15.75" customHeight="1" x14ac:dyDescent="0.25">
      <c r="E387" s="129"/>
    </row>
    <row r="388" spans="5:5" ht="15.75" customHeight="1" x14ac:dyDescent="0.25">
      <c r="E388" s="129"/>
    </row>
    <row r="389" spans="5:5" ht="15.75" customHeight="1" x14ac:dyDescent="0.25">
      <c r="E389" s="129"/>
    </row>
    <row r="390" spans="5:5" ht="15.75" customHeight="1" x14ac:dyDescent="0.25">
      <c r="E390" s="129"/>
    </row>
    <row r="391" spans="5:5" ht="15.75" customHeight="1" x14ac:dyDescent="0.25">
      <c r="E391" s="129"/>
    </row>
    <row r="392" spans="5:5" ht="15.75" customHeight="1" x14ac:dyDescent="0.25">
      <c r="E392" s="129"/>
    </row>
    <row r="393" spans="5:5" ht="15.75" customHeight="1" x14ac:dyDescent="0.25">
      <c r="E393" s="129"/>
    </row>
    <row r="394" spans="5:5" ht="15.75" customHeight="1" x14ac:dyDescent="0.25">
      <c r="E394" s="129"/>
    </row>
    <row r="395" spans="5:5" ht="15.75" customHeight="1" x14ac:dyDescent="0.25">
      <c r="E395" s="129"/>
    </row>
    <row r="396" spans="5:5" ht="15.75" customHeight="1" x14ac:dyDescent="0.25">
      <c r="E396" s="129"/>
    </row>
    <row r="397" spans="5:5" ht="15.75" customHeight="1" x14ac:dyDescent="0.25">
      <c r="E397" s="129"/>
    </row>
    <row r="398" spans="5:5" ht="15.75" customHeight="1" x14ac:dyDescent="0.25">
      <c r="E398" s="129"/>
    </row>
    <row r="399" spans="5:5" ht="15.75" customHeight="1" x14ac:dyDescent="0.25">
      <c r="E399" s="129"/>
    </row>
    <row r="400" spans="5:5" ht="15.75" customHeight="1" x14ac:dyDescent="0.25">
      <c r="E400" s="129"/>
    </row>
    <row r="401" spans="5:5" ht="15.75" customHeight="1" x14ac:dyDescent="0.25">
      <c r="E401" s="129"/>
    </row>
    <row r="402" spans="5:5" ht="15.75" customHeight="1" x14ac:dyDescent="0.25">
      <c r="E402" s="129"/>
    </row>
    <row r="403" spans="5:5" ht="15.75" customHeight="1" x14ac:dyDescent="0.25">
      <c r="E403" s="129"/>
    </row>
    <row r="404" spans="5:5" ht="15.75" customHeight="1" x14ac:dyDescent="0.25">
      <c r="E404" s="129"/>
    </row>
    <row r="405" spans="5:5" ht="15.75" customHeight="1" x14ac:dyDescent="0.25">
      <c r="E405" s="129"/>
    </row>
    <row r="406" spans="5:5" ht="15.75" customHeight="1" x14ac:dyDescent="0.25">
      <c r="E406" s="129"/>
    </row>
    <row r="407" spans="5:5" ht="15.75" customHeight="1" x14ac:dyDescent="0.25">
      <c r="E407" s="129"/>
    </row>
    <row r="408" spans="5:5" ht="15.75" customHeight="1" x14ac:dyDescent="0.25">
      <c r="E408" s="129"/>
    </row>
    <row r="409" spans="5:5" ht="15.75" customHeight="1" x14ac:dyDescent="0.25">
      <c r="E409" s="129"/>
    </row>
    <row r="410" spans="5:5" ht="15.75" customHeight="1" x14ac:dyDescent="0.25">
      <c r="E410" s="129"/>
    </row>
    <row r="411" spans="5:5" ht="15.75" customHeight="1" x14ac:dyDescent="0.25">
      <c r="E411" s="129"/>
    </row>
    <row r="412" spans="5:5" ht="15.75" customHeight="1" x14ac:dyDescent="0.25">
      <c r="E412" s="129"/>
    </row>
    <row r="413" spans="5:5" ht="15.75" customHeight="1" x14ac:dyDescent="0.25">
      <c r="E413" s="129"/>
    </row>
    <row r="414" spans="5:5" ht="15.75" customHeight="1" x14ac:dyDescent="0.25">
      <c r="E414" s="129"/>
    </row>
    <row r="415" spans="5:5" ht="15.75" customHeight="1" x14ac:dyDescent="0.25">
      <c r="E415" s="129"/>
    </row>
    <row r="416" spans="5:5" ht="15.75" customHeight="1" x14ac:dyDescent="0.25">
      <c r="E416" s="129"/>
    </row>
    <row r="417" spans="5:5" ht="15.75" customHeight="1" x14ac:dyDescent="0.25">
      <c r="E417" s="129"/>
    </row>
    <row r="418" spans="5:5" ht="15.75" customHeight="1" x14ac:dyDescent="0.25">
      <c r="E418" s="129"/>
    </row>
    <row r="419" spans="5:5" ht="15.75" customHeight="1" x14ac:dyDescent="0.25">
      <c r="E419" s="129"/>
    </row>
    <row r="420" spans="5:5" ht="15.75" customHeight="1" x14ac:dyDescent="0.25">
      <c r="E420" s="129"/>
    </row>
    <row r="421" spans="5:5" ht="15.75" customHeight="1" x14ac:dyDescent="0.25">
      <c r="E421" s="129"/>
    </row>
    <row r="422" spans="5:5" ht="15.75" customHeight="1" x14ac:dyDescent="0.25">
      <c r="E422" s="129"/>
    </row>
    <row r="423" spans="5:5" ht="15.75" customHeight="1" x14ac:dyDescent="0.25">
      <c r="E423" s="129"/>
    </row>
    <row r="424" spans="5:5" ht="15.75" customHeight="1" x14ac:dyDescent="0.25">
      <c r="E424" s="129"/>
    </row>
    <row r="425" spans="5:5" ht="15.75" customHeight="1" x14ac:dyDescent="0.25">
      <c r="E425" s="129"/>
    </row>
    <row r="426" spans="5:5" ht="15.75" customHeight="1" x14ac:dyDescent="0.25">
      <c r="E426" s="129"/>
    </row>
    <row r="427" spans="5:5" ht="15.75" customHeight="1" x14ac:dyDescent="0.25">
      <c r="E427" s="129"/>
    </row>
    <row r="428" spans="5:5" ht="15.75" customHeight="1" x14ac:dyDescent="0.25">
      <c r="E428" s="129"/>
    </row>
    <row r="429" spans="5:5" ht="15.75" customHeight="1" x14ac:dyDescent="0.25">
      <c r="E429" s="129"/>
    </row>
    <row r="430" spans="5:5" ht="15.75" customHeight="1" x14ac:dyDescent="0.25">
      <c r="E430" s="129"/>
    </row>
    <row r="431" spans="5:5" ht="15.75" customHeight="1" x14ac:dyDescent="0.25">
      <c r="E431" s="129"/>
    </row>
    <row r="432" spans="5:5" ht="15.75" customHeight="1" x14ac:dyDescent="0.25">
      <c r="E432" s="129"/>
    </row>
    <row r="433" spans="5:5" ht="15.75" customHeight="1" x14ac:dyDescent="0.25">
      <c r="E433" s="129"/>
    </row>
    <row r="434" spans="5:5" ht="15.75" customHeight="1" x14ac:dyDescent="0.25">
      <c r="E434" s="129"/>
    </row>
    <row r="435" spans="5:5" ht="15.75" customHeight="1" x14ac:dyDescent="0.25">
      <c r="E435" s="129"/>
    </row>
    <row r="436" spans="5:5" ht="15.75" customHeight="1" x14ac:dyDescent="0.25">
      <c r="E436" s="129"/>
    </row>
    <row r="437" spans="5:5" ht="15.75" customHeight="1" x14ac:dyDescent="0.25">
      <c r="E437" s="129"/>
    </row>
    <row r="438" spans="5:5" ht="15.75" customHeight="1" x14ac:dyDescent="0.25">
      <c r="E438" s="129"/>
    </row>
    <row r="439" spans="5:5" ht="15.75" customHeight="1" x14ac:dyDescent="0.25">
      <c r="E439" s="129"/>
    </row>
    <row r="440" spans="5:5" ht="15.75" customHeight="1" x14ac:dyDescent="0.25">
      <c r="E440" s="129"/>
    </row>
    <row r="441" spans="5:5" ht="15.75" customHeight="1" x14ac:dyDescent="0.25">
      <c r="E441" s="129"/>
    </row>
    <row r="442" spans="5:5" ht="15.75" customHeight="1" x14ac:dyDescent="0.25">
      <c r="E442" s="129"/>
    </row>
    <row r="443" spans="5:5" ht="15.75" customHeight="1" x14ac:dyDescent="0.25">
      <c r="E443" s="129"/>
    </row>
    <row r="444" spans="5:5" ht="15.75" customHeight="1" x14ac:dyDescent="0.25">
      <c r="E444" s="129"/>
    </row>
    <row r="445" spans="5:5" ht="15.75" customHeight="1" x14ac:dyDescent="0.25">
      <c r="E445" s="129"/>
    </row>
    <row r="446" spans="5:5" ht="15.75" customHeight="1" x14ac:dyDescent="0.25">
      <c r="E446" s="129"/>
    </row>
    <row r="447" spans="5:5" ht="15.75" customHeight="1" x14ac:dyDescent="0.25">
      <c r="E447" s="129"/>
    </row>
    <row r="448" spans="5:5" ht="15.75" customHeight="1" x14ac:dyDescent="0.25">
      <c r="E448" s="129"/>
    </row>
    <row r="449" spans="5:5" ht="15.75" customHeight="1" x14ac:dyDescent="0.25">
      <c r="E449" s="129"/>
    </row>
    <row r="450" spans="5:5" ht="15.75" customHeight="1" x14ac:dyDescent="0.25">
      <c r="E450" s="129"/>
    </row>
    <row r="451" spans="5:5" ht="15.75" customHeight="1" x14ac:dyDescent="0.25">
      <c r="E451" s="129"/>
    </row>
    <row r="452" spans="5:5" ht="15.75" customHeight="1" x14ac:dyDescent="0.25">
      <c r="E452" s="129"/>
    </row>
    <row r="453" spans="5:5" ht="15.75" customHeight="1" x14ac:dyDescent="0.25">
      <c r="E453" s="129"/>
    </row>
    <row r="454" spans="5:5" ht="15.75" customHeight="1" x14ac:dyDescent="0.25">
      <c r="E454" s="129"/>
    </row>
    <row r="455" spans="5:5" ht="15.75" customHeight="1" x14ac:dyDescent="0.25">
      <c r="E455" s="129"/>
    </row>
    <row r="456" spans="5:5" ht="15.75" customHeight="1" x14ac:dyDescent="0.25">
      <c r="E456" s="129"/>
    </row>
    <row r="457" spans="5:5" ht="15.75" customHeight="1" x14ac:dyDescent="0.25">
      <c r="E457" s="129"/>
    </row>
    <row r="458" spans="5:5" ht="15.75" customHeight="1" x14ac:dyDescent="0.25">
      <c r="E458" s="129"/>
    </row>
    <row r="459" spans="5:5" ht="15.75" customHeight="1" x14ac:dyDescent="0.25">
      <c r="E459" s="129"/>
    </row>
    <row r="460" spans="5:5" ht="15.75" customHeight="1" x14ac:dyDescent="0.25">
      <c r="E460" s="129"/>
    </row>
    <row r="461" spans="5:5" ht="15.75" customHeight="1" x14ac:dyDescent="0.25">
      <c r="E461" s="129"/>
    </row>
    <row r="462" spans="5:5" ht="15.75" customHeight="1" x14ac:dyDescent="0.25">
      <c r="E462" s="129"/>
    </row>
    <row r="463" spans="5:5" ht="15.75" customHeight="1" x14ac:dyDescent="0.25">
      <c r="E463" s="129"/>
    </row>
    <row r="464" spans="5:5" ht="15.75" customHeight="1" x14ac:dyDescent="0.25">
      <c r="E464" s="129"/>
    </row>
    <row r="465" spans="5:5" ht="15.75" customHeight="1" x14ac:dyDescent="0.25">
      <c r="E465" s="129"/>
    </row>
    <row r="466" spans="5:5" ht="15.75" customHeight="1" x14ac:dyDescent="0.25">
      <c r="E466" s="129"/>
    </row>
    <row r="467" spans="5:5" ht="15.75" customHeight="1" x14ac:dyDescent="0.25">
      <c r="E467" s="129"/>
    </row>
    <row r="468" spans="5:5" ht="15.75" customHeight="1" x14ac:dyDescent="0.25">
      <c r="E468" s="129"/>
    </row>
    <row r="469" spans="5:5" ht="15.75" customHeight="1" x14ac:dyDescent="0.25">
      <c r="E469" s="129"/>
    </row>
    <row r="470" spans="5:5" ht="15.75" customHeight="1" x14ac:dyDescent="0.25">
      <c r="E470" s="129"/>
    </row>
    <row r="471" spans="5:5" ht="15.75" customHeight="1" x14ac:dyDescent="0.25">
      <c r="E471" s="129"/>
    </row>
    <row r="472" spans="5:5" ht="15.75" customHeight="1" x14ac:dyDescent="0.25">
      <c r="E472" s="129"/>
    </row>
    <row r="473" spans="5:5" ht="15.75" customHeight="1" x14ac:dyDescent="0.25">
      <c r="E473" s="129"/>
    </row>
    <row r="474" spans="5:5" ht="15.75" customHeight="1" x14ac:dyDescent="0.25">
      <c r="E474" s="129"/>
    </row>
    <row r="475" spans="5:5" ht="15.75" customHeight="1" x14ac:dyDescent="0.25">
      <c r="E475" s="129"/>
    </row>
    <row r="476" spans="5:5" ht="15.75" customHeight="1" x14ac:dyDescent="0.25">
      <c r="E476" s="129"/>
    </row>
    <row r="477" spans="5:5" ht="15.75" customHeight="1" x14ac:dyDescent="0.25">
      <c r="E477" s="129"/>
    </row>
    <row r="478" spans="5:5" ht="15.75" customHeight="1" x14ac:dyDescent="0.25">
      <c r="E478" s="129"/>
    </row>
    <row r="479" spans="5:5" ht="15.75" customHeight="1" x14ac:dyDescent="0.25">
      <c r="E479" s="129"/>
    </row>
    <row r="480" spans="5:5" ht="15.75" customHeight="1" x14ac:dyDescent="0.25">
      <c r="E480" s="129"/>
    </row>
    <row r="481" spans="5:5" ht="15.75" customHeight="1" x14ac:dyDescent="0.25">
      <c r="E481" s="129"/>
    </row>
    <row r="482" spans="5:5" ht="15.75" customHeight="1" x14ac:dyDescent="0.25">
      <c r="E482" s="129"/>
    </row>
    <row r="483" spans="5:5" ht="15.75" customHeight="1" x14ac:dyDescent="0.25">
      <c r="E483" s="129"/>
    </row>
    <row r="484" spans="5:5" ht="15.75" customHeight="1" x14ac:dyDescent="0.25">
      <c r="E484" s="129"/>
    </row>
    <row r="485" spans="5:5" ht="15.75" customHeight="1" x14ac:dyDescent="0.25">
      <c r="E485" s="129"/>
    </row>
    <row r="486" spans="5:5" ht="15.75" customHeight="1" x14ac:dyDescent="0.25">
      <c r="E486" s="129"/>
    </row>
    <row r="487" spans="5:5" ht="15.75" customHeight="1" x14ac:dyDescent="0.25">
      <c r="E487" s="129"/>
    </row>
    <row r="488" spans="5:5" ht="15.75" customHeight="1" x14ac:dyDescent="0.25">
      <c r="E488" s="129"/>
    </row>
    <row r="489" spans="5:5" ht="15.75" customHeight="1" x14ac:dyDescent="0.25">
      <c r="E489" s="129"/>
    </row>
    <row r="490" spans="5:5" ht="15.75" customHeight="1" x14ac:dyDescent="0.25">
      <c r="E490" s="129"/>
    </row>
    <row r="491" spans="5:5" ht="15.75" customHeight="1" x14ac:dyDescent="0.25">
      <c r="E491" s="129"/>
    </row>
    <row r="492" spans="5:5" ht="15.75" customHeight="1" x14ac:dyDescent="0.25">
      <c r="E492" s="129"/>
    </row>
    <row r="493" spans="5:5" ht="15.75" customHeight="1" x14ac:dyDescent="0.25">
      <c r="E493" s="129"/>
    </row>
    <row r="494" spans="5:5" ht="15.75" customHeight="1" x14ac:dyDescent="0.25">
      <c r="E494" s="129"/>
    </row>
    <row r="495" spans="5:5" ht="15.75" customHeight="1" x14ac:dyDescent="0.25">
      <c r="E495" s="129"/>
    </row>
    <row r="496" spans="5:5" ht="15.75" customHeight="1" x14ac:dyDescent="0.25">
      <c r="E496" s="129"/>
    </row>
    <row r="497" spans="5:5" ht="15.75" customHeight="1" x14ac:dyDescent="0.25">
      <c r="E497" s="129"/>
    </row>
    <row r="498" spans="5:5" ht="15.75" customHeight="1" x14ac:dyDescent="0.25">
      <c r="E498" s="129"/>
    </row>
    <row r="499" spans="5:5" ht="15.75" customHeight="1" x14ac:dyDescent="0.25">
      <c r="E499" s="129"/>
    </row>
    <row r="500" spans="5:5" ht="15.75" customHeight="1" x14ac:dyDescent="0.25">
      <c r="E500" s="129"/>
    </row>
    <row r="501" spans="5:5" ht="15.75" customHeight="1" x14ac:dyDescent="0.25">
      <c r="E501" s="129"/>
    </row>
    <row r="502" spans="5:5" ht="15.75" customHeight="1" x14ac:dyDescent="0.25">
      <c r="E502" s="129"/>
    </row>
    <row r="503" spans="5:5" ht="15.75" customHeight="1" x14ac:dyDescent="0.25">
      <c r="E503" s="129"/>
    </row>
    <row r="504" spans="5:5" ht="15.75" customHeight="1" x14ac:dyDescent="0.25">
      <c r="E504" s="129"/>
    </row>
    <row r="505" spans="5:5" ht="15.75" customHeight="1" x14ac:dyDescent="0.25">
      <c r="E505" s="129"/>
    </row>
    <row r="506" spans="5:5" ht="15.75" customHeight="1" x14ac:dyDescent="0.25">
      <c r="E506" s="129"/>
    </row>
    <row r="507" spans="5:5" ht="15.75" customHeight="1" x14ac:dyDescent="0.25">
      <c r="E507" s="129"/>
    </row>
    <row r="508" spans="5:5" ht="15.75" customHeight="1" x14ac:dyDescent="0.25">
      <c r="E508" s="129"/>
    </row>
    <row r="509" spans="5:5" ht="15.75" customHeight="1" x14ac:dyDescent="0.25">
      <c r="E509" s="129"/>
    </row>
    <row r="510" spans="5:5" ht="15.75" customHeight="1" x14ac:dyDescent="0.25">
      <c r="E510" s="129"/>
    </row>
    <row r="511" spans="5:5" ht="15.75" customHeight="1" x14ac:dyDescent="0.25">
      <c r="E511" s="129"/>
    </row>
    <row r="512" spans="5:5" ht="15.75" customHeight="1" x14ac:dyDescent="0.25">
      <c r="E512" s="129"/>
    </row>
    <row r="513" spans="5:5" ht="15.75" customHeight="1" x14ac:dyDescent="0.25">
      <c r="E513" s="129"/>
    </row>
    <row r="514" spans="5:5" ht="15.75" customHeight="1" x14ac:dyDescent="0.25">
      <c r="E514" s="129"/>
    </row>
    <row r="515" spans="5:5" ht="15.75" customHeight="1" x14ac:dyDescent="0.25">
      <c r="E515" s="129"/>
    </row>
    <row r="516" spans="5:5" ht="15.75" customHeight="1" x14ac:dyDescent="0.25">
      <c r="E516" s="129"/>
    </row>
    <row r="517" spans="5:5" ht="15.75" customHeight="1" x14ac:dyDescent="0.25">
      <c r="E517" s="129"/>
    </row>
    <row r="518" spans="5:5" ht="15.75" customHeight="1" x14ac:dyDescent="0.25">
      <c r="E518" s="129"/>
    </row>
    <row r="519" spans="5:5" ht="15.75" customHeight="1" x14ac:dyDescent="0.25">
      <c r="E519" s="129"/>
    </row>
    <row r="520" spans="5:5" ht="15.75" customHeight="1" x14ac:dyDescent="0.25">
      <c r="E520" s="129"/>
    </row>
    <row r="521" spans="5:5" ht="15.75" customHeight="1" x14ac:dyDescent="0.25">
      <c r="E521" s="129"/>
    </row>
    <row r="522" spans="5:5" ht="15.75" customHeight="1" x14ac:dyDescent="0.25">
      <c r="E522" s="129"/>
    </row>
    <row r="523" spans="5:5" ht="15.75" customHeight="1" x14ac:dyDescent="0.25">
      <c r="E523" s="129"/>
    </row>
    <row r="524" spans="5:5" ht="15.75" customHeight="1" x14ac:dyDescent="0.25">
      <c r="E524" s="129"/>
    </row>
    <row r="525" spans="5:5" ht="15.75" customHeight="1" x14ac:dyDescent="0.25">
      <c r="E525" s="129"/>
    </row>
    <row r="526" spans="5:5" ht="15.75" customHeight="1" x14ac:dyDescent="0.25">
      <c r="E526" s="129"/>
    </row>
    <row r="527" spans="5:5" ht="15.75" customHeight="1" x14ac:dyDescent="0.25">
      <c r="E527" s="129"/>
    </row>
    <row r="528" spans="5:5" ht="15.75" customHeight="1" x14ac:dyDescent="0.25">
      <c r="E528" s="129"/>
    </row>
    <row r="529" spans="5:5" ht="15.75" customHeight="1" x14ac:dyDescent="0.25">
      <c r="E529" s="129"/>
    </row>
    <row r="530" spans="5:5" ht="15.75" customHeight="1" x14ac:dyDescent="0.25">
      <c r="E530" s="129"/>
    </row>
    <row r="531" spans="5:5" ht="15.75" customHeight="1" x14ac:dyDescent="0.25">
      <c r="E531" s="129"/>
    </row>
    <row r="532" spans="5:5" ht="15.75" customHeight="1" x14ac:dyDescent="0.25">
      <c r="E532" s="129"/>
    </row>
    <row r="533" spans="5:5" ht="15.75" customHeight="1" x14ac:dyDescent="0.25">
      <c r="E533" s="129"/>
    </row>
    <row r="534" spans="5:5" ht="15.75" customHeight="1" x14ac:dyDescent="0.25">
      <c r="E534" s="129"/>
    </row>
    <row r="535" spans="5:5" ht="15.75" customHeight="1" x14ac:dyDescent="0.25">
      <c r="E535" s="129"/>
    </row>
    <row r="536" spans="5:5" ht="15.75" customHeight="1" x14ac:dyDescent="0.25">
      <c r="E536" s="129"/>
    </row>
    <row r="537" spans="5:5" ht="15.75" customHeight="1" x14ac:dyDescent="0.25">
      <c r="E537" s="129"/>
    </row>
    <row r="538" spans="5:5" ht="15.75" customHeight="1" x14ac:dyDescent="0.25">
      <c r="E538" s="129"/>
    </row>
    <row r="539" spans="5:5" ht="15.75" customHeight="1" x14ac:dyDescent="0.25">
      <c r="E539" s="129"/>
    </row>
    <row r="540" spans="5:5" ht="15.75" customHeight="1" x14ac:dyDescent="0.25">
      <c r="E540" s="129"/>
    </row>
    <row r="541" spans="5:5" ht="15.75" customHeight="1" x14ac:dyDescent="0.25">
      <c r="E541" s="129"/>
    </row>
    <row r="542" spans="5:5" ht="15.75" customHeight="1" x14ac:dyDescent="0.25">
      <c r="E542" s="129"/>
    </row>
    <row r="543" spans="5:5" ht="15.75" customHeight="1" x14ac:dyDescent="0.25">
      <c r="E543" s="129"/>
    </row>
    <row r="544" spans="5:5" ht="15.75" customHeight="1" x14ac:dyDescent="0.25">
      <c r="E544" s="129"/>
    </row>
    <row r="545" spans="5:5" ht="15.75" customHeight="1" x14ac:dyDescent="0.25">
      <c r="E545" s="129"/>
    </row>
    <row r="546" spans="5:5" ht="15.75" customHeight="1" x14ac:dyDescent="0.25">
      <c r="E546" s="129"/>
    </row>
    <row r="547" spans="5:5" ht="15.75" customHeight="1" x14ac:dyDescent="0.25">
      <c r="E547" s="129"/>
    </row>
    <row r="548" spans="5:5" ht="15.75" customHeight="1" x14ac:dyDescent="0.25">
      <c r="E548" s="129"/>
    </row>
    <row r="549" spans="5:5" ht="15.75" customHeight="1" x14ac:dyDescent="0.25">
      <c r="E549" s="129"/>
    </row>
    <row r="550" spans="5:5" ht="15.75" customHeight="1" x14ac:dyDescent="0.25">
      <c r="E550" s="129"/>
    </row>
    <row r="551" spans="5:5" ht="15.75" customHeight="1" x14ac:dyDescent="0.25">
      <c r="E551" s="129"/>
    </row>
    <row r="552" spans="5:5" ht="15.75" customHeight="1" x14ac:dyDescent="0.25">
      <c r="E552" s="129"/>
    </row>
    <row r="553" spans="5:5" ht="15.75" customHeight="1" x14ac:dyDescent="0.25">
      <c r="E553" s="129"/>
    </row>
    <row r="554" spans="5:5" ht="15.75" customHeight="1" x14ac:dyDescent="0.25">
      <c r="E554" s="129"/>
    </row>
    <row r="555" spans="5:5" ht="15.75" customHeight="1" x14ac:dyDescent="0.25">
      <c r="E555" s="129"/>
    </row>
    <row r="556" spans="5:5" ht="15.75" customHeight="1" x14ac:dyDescent="0.25">
      <c r="E556" s="129"/>
    </row>
    <row r="557" spans="5:5" ht="15.75" customHeight="1" x14ac:dyDescent="0.25">
      <c r="E557" s="129"/>
    </row>
    <row r="558" spans="5:5" ht="15.75" customHeight="1" x14ac:dyDescent="0.25">
      <c r="E558" s="129"/>
    </row>
    <row r="559" spans="5:5" ht="15.75" customHeight="1" x14ac:dyDescent="0.25">
      <c r="E559" s="129"/>
    </row>
    <row r="560" spans="5:5" ht="15.75" customHeight="1" x14ac:dyDescent="0.25">
      <c r="E560" s="129"/>
    </row>
    <row r="561" spans="5:5" ht="15.75" customHeight="1" x14ac:dyDescent="0.25">
      <c r="E561" s="129"/>
    </row>
    <row r="562" spans="5:5" ht="15.75" customHeight="1" x14ac:dyDescent="0.25">
      <c r="E562" s="129"/>
    </row>
    <row r="563" spans="5:5" ht="15.75" customHeight="1" x14ac:dyDescent="0.25">
      <c r="E563" s="129"/>
    </row>
    <row r="564" spans="5:5" ht="15.75" customHeight="1" x14ac:dyDescent="0.25">
      <c r="E564" s="129"/>
    </row>
    <row r="565" spans="5:5" ht="15.75" customHeight="1" x14ac:dyDescent="0.25">
      <c r="E565" s="129"/>
    </row>
    <row r="566" spans="5:5" ht="15.75" customHeight="1" x14ac:dyDescent="0.25">
      <c r="E566" s="129"/>
    </row>
    <row r="567" spans="5:5" ht="15.75" customHeight="1" x14ac:dyDescent="0.25">
      <c r="E567" s="129"/>
    </row>
    <row r="568" spans="5:5" ht="15.75" customHeight="1" x14ac:dyDescent="0.25">
      <c r="E568" s="129"/>
    </row>
    <row r="569" spans="5:5" ht="15.75" customHeight="1" x14ac:dyDescent="0.25">
      <c r="E569" s="129"/>
    </row>
    <row r="570" spans="5:5" ht="15.75" customHeight="1" x14ac:dyDescent="0.25">
      <c r="E570" s="129"/>
    </row>
    <row r="571" spans="5:5" ht="15.75" customHeight="1" x14ac:dyDescent="0.25">
      <c r="E571" s="129"/>
    </row>
    <row r="572" spans="5:5" ht="15.75" customHeight="1" x14ac:dyDescent="0.25">
      <c r="E572" s="129"/>
    </row>
    <row r="573" spans="5:5" ht="15.75" customHeight="1" x14ac:dyDescent="0.25">
      <c r="E573" s="129"/>
    </row>
    <row r="574" spans="5:5" ht="15.75" customHeight="1" x14ac:dyDescent="0.25">
      <c r="E574" s="129"/>
    </row>
    <row r="575" spans="5:5" ht="15.75" customHeight="1" x14ac:dyDescent="0.25">
      <c r="E575" s="129"/>
    </row>
    <row r="576" spans="5:5" ht="15.75" customHeight="1" x14ac:dyDescent="0.25">
      <c r="E576" s="129"/>
    </row>
    <row r="577" spans="5:5" ht="15.75" customHeight="1" x14ac:dyDescent="0.25">
      <c r="E577" s="129"/>
    </row>
    <row r="578" spans="5:5" ht="15.75" customHeight="1" x14ac:dyDescent="0.25">
      <c r="E578" s="129"/>
    </row>
    <row r="579" spans="5:5" ht="15.75" customHeight="1" x14ac:dyDescent="0.25">
      <c r="E579" s="129"/>
    </row>
    <row r="580" spans="5:5" ht="15.75" customHeight="1" x14ac:dyDescent="0.25">
      <c r="E580" s="129"/>
    </row>
    <row r="581" spans="5:5" ht="15.75" customHeight="1" x14ac:dyDescent="0.25">
      <c r="E581" s="129"/>
    </row>
    <row r="582" spans="5:5" ht="15.75" customHeight="1" x14ac:dyDescent="0.25">
      <c r="E582" s="129"/>
    </row>
    <row r="583" spans="5:5" ht="15.75" customHeight="1" x14ac:dyDescent="0.25">
      <c r="E583" s="129"/>
    </row>
    <row r="584" spans="5:5" ht="15.75" customHeight="1" x14ac:dyDescent="0.25">
      <c r="E584" s="129"/>
    </row>
    <row r="585" spans="5:5" ht="15.75" customHeight="1" x14ac:dyDescent="0.25">
      <c r="E585" s="129"/>
    </row>
    <row r="586" spans="5:5" ht="15.75" customHeight="1" x14ac:dyDescent="0.25">
      <c r="E586" s="129"/>
    </row>
    <row r="587" spans="5:5" ht="15.75" customHeight="1" x14ac:dyDescent="0.25">
      <c r="E587" s="129"/>
    </row>
    <row r="588" spans="5:5" ht="15.75" customHeight="1" x14ac:dyDescent="0.25">
      <c r="E588" s="129"/>
    </row>
    <row r="589" spans="5:5" ht="15.75" customHeight="1" x14ac:dyDescent="0.25">
      <c r="E589" s="129"/>
    </row>
    <row r="590" spans="5:5" ht="15.75" customHeight="1" x14ac:dyDescent="0.25">
      <c r="E590" s="129"/>
    </row>
    <row r="591" spans="5:5" ht="15.75" customHeight="1" x14ac:dyDescent="0.25">
      <c r="E591" s="129"/>
    </row>
    <row r="592" spans="5:5" ht="15.75" customHeight="1" x14ac:dyDescent="0.25">
      <c r="E592" s="129"/>
    </row>
    <row r="593" spans="5:5" ht="15.75" customHeight="1" x14ac:dyDescent="0.25">
      <c r="E593" s="129"/>
    </row>
    <row r="594" spans="5:5" ht="15.75" customHeight="1" x14ac:dyDescent="0.25">
      <c r="E594" s="129"/>
    </row>
    <row r="595" spans="5:5" ht="15.75" customHeight="1" x14ac:dyDescent="0.25">
      <c r="E595" s="129"/>
    </row>
    <row r="596" spans="5:5" ht="15.75" customHeight="1" x14ac:dyDescent="0.25">
      <c r="E596" s="129"/>
    </row>
    <row r="597" spans="5:5" ht="15.75" customHeight="1" x14ac:dyDescent="0.25">
      <c r="E597" s="129"/>
    </row>
    <row r="598" spans="5:5" ht="15.75" customHeight="1" x14ac:dyDescent="0.25">
      <c r="E598" s="129"/>
    </row>
    <row r="599" spans="5:5" ht="15.75" customHeight="1" x14ac:dyDescent="0.25">
      <c r="E599" s="129"/>
    </row>
    <row r="600" spans="5:5" ht="15.75" customHeight="1" x14ac:dyDescent="0.25">
      <c r="E600" s="129"/>
    </row>
    <row r="601" spans="5:5" ht="15.75" customHeight="1" x14ac:dyDescent="0.25">
      <c r="E601" s="129"/>
    </row>
    <row r="602" spans="5:5" ht="15.75" customHeight="1" x14ac:dyDescent="0.25">
      <c r="E602" s="129"/>
    </row>
    <row r="603" spans="5:5" ht="15.75" customHeight="1" x14ac:dyDescent="0.25">
      <c r="E603" s="129"/>
    </row>
    <row r="604" spans="5:5" ht="15.75" customHeight="1" x14ac:dyDescent="0.25">
      <c r="E604" s="129"/>
    </row>
    <row r="605" spans="5:5" ht="15.75" customHeight="1" x14ac:dyDescent="0.25">
      <c r="E605" s="129"/>
    </row>
    <row r="606" spans="5:5" ht="15.75" customHeight="1" x14ac:dyDescent="0.25">
      <c r="E606" s="129"/>
    </row>
    <row r="607" spans="5:5" ht="15.75" customHeight="1" x14ac:dyDescent="0.25">
      <c r="E607" s="129"/>
    </row>
    <row r="608" spans="5:5" ht="15.75" customHeight="1" x14ac:dyDescent="0.25">
      <c r="E608" s="129"/>
    </row>
    <row r="609" spans="5:5" ht="15.75" customHeight="1" x14ac:dyDescent="0.25">
      <c r="E609" s="129"/>
    </row>
    <row r="610" spans="5:5" ht="15.75" customHeight="1" x14ac:dyDescent="0.25">
      <c r="E610" s="129"/>
    </row>
    <row r="611" spans="5:5" ht="15.75" customHeight="1" x14ac:dyDescent="0.25">
      <c r="E611" s="129"/>
    </row>
    <row r="612" spans="5:5" ht="15.75" customHeight="1" x14ac:dyDescent="0.25">
      <c r="E612" s="129"/>
    </row>
    <row r="613" spans="5:5" ht="15.75" customHeight="1" x14ac:dyDescent="0.25">
      <c r="E613" s="129"/>
    </row>
    <row r="614" spans="5:5" ht="15.75" customHeight="1" x14ac:dyDescent="0.25">
      <c r="E614" s="129"/>
    </row>
    <row r="615" spans="5:5" ht="15.75" customHeight="1" x14ac:dyDescent="0.25">
      <c r="E615" s="129"/>
    </row>
    <row r="616" spans="5:5" ht="15.75" customHeight="1" x14ac:dyDescent="0.25">
      <c r="E616" s="129"/>
    </row>
    <row r="617" spans="5:5" ht="15.75" customHeight="1" x14ac:dyDescent="0.25">
      <c r="E617" s="129"/>
    </row>
    <row r="618" spans="5:5" ht="15.75" customHeight="1" x14ac:dyDescent="0.25">
      <c r="E618" s="129"/>
    </row>
    <row r="619" spans="5:5" ht="15.75" customHeight="1" x14ac:dyDescent="0.25">
      <c r="E619" s="129"/>
    </row>
    <row r="620" spans="5:5" ht="15.75" customHeight="1" x14ac:dyDescent="0.25">
      <c r="E620" s="129"/>
    </row>
    <row r="621" spans="5:5" ht="15.75" customHeight="1" x14ac:dyDescent="0.25">
      <c r="E621" s="129"/>
    </row>
    <row r="622" spans="5:5" ht="15.75" customHeight="1" x14ac:dyDescent="0.25">
      <c r="E622" s="129"/>
    </row>
    <row r="623" spans="5:5" ht="15.75" customHeight="1" x14ac:dyDescent="0.25">
      <c r="E623" s="129"/>
    </row>
    <row r="624" spans="5:5" ht="15.75" customHeight="1" x14ac:dyDescent="0.25">
      <c r="E624" s="129"/>
    </row>
    <row r="625" spans="5:5" ht="15.75" customHeight="1" x14ac:dyDescent="0.25">
      <c r="E625" s="129"/>
    </row>
    <row r="626" spans="5:5" ht="15.75" customHeight="1" x14ac:dyDescent="0.25">
      <c r="E626" s="129"/>
    </row>
    <row r="627" spans="5:5" ht="15.75" customHeight="1" x14ac:dyDescent="0.25">
      <c r="E627" s="129"/>
    </row>
    <row r="628" spans="5:5" ht="15.75" customHeight="1" x14ac:dyDescent="0.25">
      <c r="E628" s="129"/>
    </row>
    <row r="629" spans="5:5" ht="15.75" customHeight="1" x14ac:dyDescent="0.25">
      <c r="E629" s="129"/>
    </row>
    <row r="630" spans="5:5" ht="15.75" customHeight="1" x14ac:dyDescent="0.25">
      <c r="E630" s="129"/>
    </row>
    <row r="631" spans="5:5" ht="15.75" customHeight="1" x14ac:dyDescent="0.25">
      <c r="E631" s="129"/>
    </row>
    <row r="632" spans="5:5" ht="15.75" customHeight="1" x14ac:dyDescent="0.25">
      <c r="E632" s="129"/>
    </row>
    <row r="633" spans="5:5" ht="15.75" customHeight="1" x14ac:dyDescent="0.25">
      <c r="E633" s="129"/>
    </row>
    <row r="634" spans="5:5" ht="15.75" customHeight="1" x14ac:dyDescent="0.25">
      <c r="E634" s="129"/>
    </row>
    <row r="635" spans="5:5" ht="15.75" customHeight="1" x14ac:dyDescent="0.25">
      <c r="E635" s="129"/>
    </row>
    <row r="636" spans="5:5" ht="15.75" customHeight="1" x14ac:dyDescent="0.25">
      <c r="E636" s="129"/>
    </row>
    <row r="637" spans="5:5" ht="15.75" customHeight="1" x14ac:dyDescent="0.25">
      <c r="E637" s="129"/>
    </row>
    <row r="638" spans="5:5" ht="15.75" customHeight="1" x14ac:dyDescent="0.25">
      <c r="E638" s="129"/>
    </row>
    <row r="639" spans="5:5" ht="15.75" customHeight="1" x14ac:dyDescent="0.25">
      <c r="E639" s="129"/>
    </row>
    <row r="640" spans="5:5" ht="15.75" customHeight="1" x14ac:dyDescent="0.25">
      <c r="E640" s="129"/>
    </row>
    <row r="641" spans="5:5" ht="15.75" customHeight="1" x14ac:dyDescent="0.25">
      <c r="E641" s="129"/>
    </row>
    <row r="642" spans="5:5" ht="15.75" customHeight="1" x14ac:dyDescent="0.25">
      <c r="E642" s="129"/>
    </row>
    <row r="643" spans="5:5" ht="15.75" customHeight="1" x14ac:dyDescent="0.25">
      <c r="E643" s="129"/>
    </row>
    <row r="644" spans="5:5" ht="15.75" customHeight="1" x14ac:dyDescent="0.25">
      <c r="E644" s="129"/>
    </row>
    <row r="645" spans="5:5" ht="15.75" customHeight="1" x14ac:dyDescent="0.25">
      <c r="E645" s="129"/>
    </row>
    <row r="646" spans="5:5" ht="15.75" customHeight="1" x14ac:dyDescent="0.25">
      <c r="E646" s="129"/>
    </row>
    <row r="647" spans="5:5" ht="15.75" customHeight="1" x14ac:dyDescent="0.25">
      <c r="E647" s="129"/>
    </row>
    <row r="648" spans="5:5" ht="15.75" customHeight="1" x14ac:dyDescent="0.25">
      <c r="E648" s="129"/>
    </row>
    <row r="649" spans="5:5" ht="15.75" customHeight="1" x14ac:dyDescent="0.25">
      <c r="E649" s="129"/>
    </row>
    <row r="650" spans="5:5" ht="15.75" customHeight="1" x14ac:dyDescent="0.25">
      <c r="E650" s="129"/>
    </row>
    <row r="651" spans="5:5" ht="15.75" customHeight="1" x14ac:dyDescent="0.25">
      <c r="E651" s="129"/>
    </row>
    <row r="652" spans="5:5" ht="15.75" customHeight="1" x14ac:dyDescent="0.25">
      <c r="E652" s="129"/>
    </row>
    <row r="653" spans="5:5" ht="15.75" customHeight="1" x14ac:dyDescent="0.25">
      <c r="E653" s="129"/>
    </row>
    <row r="654" spans="5:5" ht="15.75" customHeight="1" x14ac:dyDescent="0.25">
      <c r="E654" s="129"/>
    </row>
    <row r="655" spans="5:5" ht="15.75" customHeight="1" x14ac:dyDescent="0.25">
      <c r="E655" s="129"/>
    </row>
    <row r="656" spans="5:5" ht="15.75" customHeight="1" x14ac:dyDescent="0.25">
      <c r="E656" s="129"/>
    </row>
    <row r="657" spans="5:5" ht="15.75" customHeight="1" x14ac:dyDescent="0.25">
      <c r="E657" s="129"/>
    </row>
    <row r="658" spans="5:5" ht="15.75" customHeight="1" x14ac:dyDescent="0.25">
      <c r="E658" s="129"/>
    </row>
    <row r="659" spans="5:5" ht="15.75" customHeight="1" x14ac:dyDescent="0.25">
      <c r="E659" s="129"/>
    </row>
    <row r="660" spans="5:5" ht="15.75" customHeight="1" x14ac:dyDescent="0.25">
      <c r="E660" s="129"/>
    </row>
    <row r="661" spans="5:5" ht="15.75" customHeight="1" x14ac:dyDescent="0.25">
      <c r="E661" s="129"/>
    </row>
    <row r="662" spans="5:5" ht="15.75" customHeight="1" x14ac:dyDescent="0.25">
      <c r="E662" s="129"/>
    </row>
    <row r="663" spans="5:5" ht="15.75" customHeight="1" x14ac:dyDescent="0.25">
      <c r="E663" s="129"/>
    </row>
    <row r="664" spans="5:5" ht="15.75" customHeight="1" x14ac:dyDescent="0.25">
      <c r="E664" s="129"/>
    </row>
    <row r="665" spans="5:5" ht="15.75" customHeight="1" x14ac:dyDescent="0.25">
      <c r="E665" s="129"/>
    </row>
    <row r="666" spans="5:5" ht="15.75" customHeight="1" x14ac:dyDescent="0.25">
      <c r="E666" s="129"/>
    </row>
    <row r="667" spans="5:5" ht="15.75" customHeight="1" x14ac:dyDescent="0.25">
      <c r="E667" s="129"/>
    </row>
    <row r="668" spans="5:5" ht="15.75" customHeight="1" x14ac:dyDescent="0.25">
      <c r="E668" s="129"/>
    </row>
    <row r="669" spans="5:5" ht="15.75" customHeight="1" x14ac:dyDescent="0.25">
      <c r="E669" s="129"/>
    </row>
    <row r="670" spans="5:5" ht="15.75" customHeight="1" x14ac:dyDescent="0.25">
      <c r="E670" s="129"/>
    </row>
    <row r="671" spans="5:5" ht="15.75" customHeight="1" x14ac:dyDescent="0.25">
      <c r="E671" s="129"/>
    </row>
    <row r="672" spans="5:5" ht="15.75" customHeight="1" x14ac:dyDescent="0.25">
      <c r="E672" s="129"/>
    </row>
    <row r="673" spans="5:5" ht="15.75" customHeight="1" x14ac:dyDescent="0.25">
      <c r="E673" s="129"/>
    </row>
    <row r="674" spans="5:5" ht="15.75" customHeight="1" x14ac:dyDescent="0.25">
      <c r="E674" s="129"/>
    </row>
    <row r="675" spans="5:5" ht="15.75" customHeight="1" x14ac:dyDescent="0.25">
      <c r="E675" s="129"/>
    </row>
    <row r="676" spans="5:5" ht="15.75" customHeight="1" x14ac:dyDescent="0.25">
      <c r="E676" s="129"/>
    </row>
    <row r="677" spans="5:5" ht="15.75" customHeight="1" x14ac:dyDescent="0.25">
      <c r="E677" s="129"/>
    </row>
    <row r="678" spans="5:5" ht="15.75" customHeight="1" x14ac:dyDescent="0.25">
      <c r="E678" s="129"/>
    </row>
    <row r="679" spans="5:5" ht="15.75" customHeight="1" x14ac:dyDescent="0.25">
      <c r="E679" s="129"/>
    </row>
    <row r="680" spans="5:5" ht="15.75" customHeight="1" x14ac:dyDescent="0.25">
      <c r="E680" s="129"/>
    </row>
    <row r="681" spans="5:5" ht="15.75" customHeight="1" x14ac:dyDescent="0.25">
      <c r="E681" s="129"/>
    </row>
    <row r="682" spans="5:5" ht="15.75" customHeight="1" x14ac:dyDescent="0.25">
      <c r="E682" s="129"/>
    </row>
    <row r="683" spans="5:5" ht="15.75" customHeight="1" x14ac:dyDescent="0.25">
      <c r="E683" s="129"/>
    </row>
    <row r="684" spans="5:5" ht="15.75" customHeight="1" x14ac:dyDescent="0.25">
      <c r="E684" s="129"/>
    </row>
    <row r="685" spans="5:5" ht="15.75" customHeight="1" x14ac:dyDescent="0.25">
      <c r="E685" s="129"/>
    </row>
    <row r="686" spans="5:5" ht="15.75" customHeight="1" x14ac:dyDescent="0.25">
      <c r="E686" s="129"/>
    </row>
    <row r="687" spans="5:5" ht="15.75" customHeight="1" x14ac:dyDescent="0.25">
      <c r="E687" s="129"/>
    </row>
    <row r="688" spans="5:5" ht="15.75" customHeight="1" x14ac:dyDescent="0.25">
      <c r="E688" s="129"/>
    </row>
    <row r="689" spans="5:5" ht="15.75" customHeight="1" x14ac:dyDescent="0.25">
      <c r="E689" s="129"/>
    </row>
    <row r="690" spans="5:5" ht="15.75" customHeight="1" x14ac:dyDescent="0.25">
      <c r="E690" s="129"/>
    </row>
    <row r="691" spans="5:5" ht="15.75" customHeight="1" x14ac:dyDescent="0.25">
      <c r="E691" s="129"/>
    </row>
    <row r="692" spans="5:5" ht="15.75" customHeight="1" x14ac:dyDescent="0.25">
      <c r="E692" s="129"/>
    </row>
    <row r="693" spans="5:5" ht="15.75" customHeight="1" x14ac:dyDescent="0.25">
      <c r="E693" s="129"/>
    </row>
    <row r="694" spans="5:5" ht="15.75" customHeight="1" x14ac:dyDescent="0.25">
      <c r="E694" s="129"/>
    </row>
    <row r="695" spans="5:5" ht="15.75" customHeight="1" x14ac:dyDescent="0.25">
      <c r="E695" s="129"/>
    </row>
    <row r="696" spans="5:5" ht="15.75" customHeight="1" x14ac:dyDescent="0.25">
      <c r="E696" s="129"/>
    </row>
    <row r="697" spans="5:5" ht="15.75" customHeight="1" x14ac:dyDescent="0.25">
      <c r="E697" s="129"/>
    </row>
    <row r="698" spans="5:5" ht="15.75" customHeight="1" x14ac:dyDescent="0.25">
      <c r="E698" s="129"/>
    </row>
    <row r="699" spans="5:5" ht="15.75" customHeight="1" x14ac:dyDescent="0.25">
      <c r="E699" s="129"/>
    </row>
    <row r="700" spans="5:5" ht="15.75" customHeight="1" x14ac:dyDescent="0.25">
      <c r="E700" s="129"/>
    </row>
    <row r="701" spans="5:5" ht="15.75" customHeight="1" x14ac:dyDescent="0.25">
      <c r="E701" s="129"/>
    </row>
    <row r="702" spans="5:5" ht="15.75" customHeight="1" x14ac:dyDescent="0.25">
      <c r="E702" s="129"/>
    </row>
    <row r="703" spans="5:5" ht="15.75" customHeight="1" x14ac:dyDescent="0.25">
      <c r="E703" s="129"/>
    </row>
    <row r="704" spans="5:5" ht="15.75" customHeight="1" x14ac:dyDescent="0.25">
      <c r="E704" s="129"/>
    </row>
    <row r="705" spans="5:5" ht="15.75" customHeight="1" x14ac:dyDescent="0.25">
      <c r="E705" s="129"/>
    </row>
    <row r="706" spans="5:5" ht="15.75" customHeight="1" x14ac:dyDescent="0.25">
      <c r="E706" s="129"/>
    </row>
    <row r="707" spans="5:5" ht="15.75" customHeight="1" x14ac:dyDescent="0.25">
      <c r="E707" s="129"/>
    </row>
    <row r="708" spans="5:5" ht="15.75" customHeight="1" x14ac:dyDescent="0.25">
      <c r="E708" s="129"/>
    </row>
    <row r="709" spans="5:5" ht="15.75" customHeight="1" x14ac:dyDescent="0.25">
      <c r="E709" s="129"/>
    </row>
    <row r="710" spans="5:5" ht="15.75" customHeight="1" x14ac:dyDescent="0.25">
      <c r="E710" s="129"/>
    </row>
    <row r="711" spans="5:5" ht="15.75" customHeight="1" x14ac:dyDescent="0.25">
      <c r="E711" s="129"/>
    </row>
    <row r="712" spans="5:5" ht="15.75" customHeight="1" x14ac:dyDescent="0.25">
      <c r="E712" s="129"/>
    </row>
    <row r="713" spans="5:5" ht="15.75" customHeight="1" x14ac:dyDescent="0.25">
      <c r="E713" s="129"/>
    </row>
    <row r="714" spans="5:5" ht="15.75" customHeight="1" x14ac:dyDescent="0.25">
      <c r="E714" s="129"/>
    </row>
    <row r="715" spans="5:5" ht="15.75" customHeight="1" x14ac:dyDescent="0.25">
      <c r="E715" s="129"/>
    </row>
    <row r="716" spans="5:5" ht="15.75" customHeight="1" x14ac:dyDescent="0.25">
      <c r="E716" s="129"/>
    </row>
    <row r="717" spans="5:5" ht="15.75" customHeight="1" x14ac:dyDescent="0.25">
      <c r="E717" s="129"/>
    </row>
    <row r="718" spans="5:5" ht="15.75" customHeight="1" x14ac:dyDescent="0.25">
      <c r="E718" s="129"/>
    </row>
    <row r="719" spans="5:5" ht="15.75" customHeight="1" x14ac:dyDescent="0.25">
      <c r="E719" s="129"/>
    </row>
    <row r="720" spans="5:5" ht="15.75" customHeight="1" x14ac:dyDescent="0.25">
      <c r="E720" s="129"/>
    </row>
    <row r="721" spans="5:5" ht="15.75" customHeight="1" x14ac:dyDescent="0.25">
      <c r="E721" s="129"/>
    </row>
    <row r="722" spans="5:5" ht="15.75" customHeight="1" x14ac:dyDescent="0.25">
      <c r="E722" s="129"/>
    </row>
    <row r="723" spans="5:5" ht="15.75" customHeight="1" x14ac:dyDescent="0.25">
      <c r="E723" s="129"/>
    </row>
    <row r="724" spans="5:5" ht="15.75" customHeight="1" x14ac:dyDescent="0.25">
      <c r="E724" s="129"/>
    </row>
    <row r="725" spans="5:5" ht="15.75" customHeight="1" x14ac:dyDescent="0.25">
      <c r="E725" s="129"/>
    </row>
    <row r="726" spans="5:5" ht="15.75" customHeight="1" x14ac:dyDescent="0.25">
      <c r="E726" s="129"/>
    </row>
    <row r="727" spans="5:5" ht="15.75" customHeight="1" x14ac:dyDescent="0.25">
      <c r="E727" s="129"/>
    </row>
    <row r="728" spans="5:5" ht="15.75" customHeight="1" x14ac:dyDescent="0.25">
      <c r="E728" s="129"/>
    </row>
    <row r="729" spans="5:5" ht="15.75" customHeight="1" x14ac:dyDescent="0.25">
      <c r="E729" s="129"/>
    </row>
    <row r="730" spans="5:5" ht="15.75" customHeight="1" x14ac:dyDescent="0.25">
      <c r="E730" s="129"/>
    </row>
    <row r="731" spans="5:5" ht="15.75" customHeight="1" x14ac:dyDescent="0.25">
      <c r="E731" s="129"/>
    </row>
    <row r="732" spans="5:5" ht="15.75" customHeight="1" x14ac:dyDescent="0.25">
      <c r="E732" s="129"/>
    </row>
    <row r="733" spans="5:5" ht="15.75" customHeight="1" x14ac:dyDescent="0.25">
      <c r="E733" s="129"/>
    </row>
    <row r="734" spans="5:5" ht="15.75" customHeight="1" x14ac:dyDescent="0.25">
      <c r="E734" s="129"/>
    </row>
    <row r="735" spans="5:5" ht="15.75" customHeight="1" x14ac:dyDescent="0.25">
      <c r="E735" s="129"/>
    </row>
    <row r="736" spans="5:5" ht="15.75" customHeight="1" x14ac:dyDescent="0.25">
      <c r="E736" s="129"/>
    </row>
    <row r="737" spans="5:5" ht="15.75" customHeight="1" x14ac:dyDescent="0.25">
      <c r="E737" s="129"/>
    </row>
    <row r="738" spans="5:5" ht="15.75" customHeight="1" x14ac:dyDescent="0.25">
      <c r="E738" s="129"/>
    </row>
    <row r="739" spans="5:5" ht="15.75" customHeight="1" x14ac:dyDescent="0.25">
      <c r="E739" s="129"/>
    </row>
    <row r="740" spans="5:5" ht="15.75" customHeight="1" x14ac:dyDescent="0.25">
      <c r="E740" s="129"/>
    </row>
    <row r="741" spans="5:5" ht="15.75" customHeight="1" x14ac:dyDescent="0.25">
      <c r="E741" s="129"/>
    </row>
    <row r="742" spans="5:5" ht="15.75" customHeight="1" x14ac:dyDescent="0.25">
      <c r="E742" s="129"/>
    </row>
    <row r="743" spans="5:5" ht="15.75" customHeight="1" x14ac:dyDescent="0.25">
      <c r="E743" s="129"/>
    </row>
    <row r="744" spans="5:5" ht="15.75" customHeight="1" x14ac:dyDescent="0.25">
      <c r="E744" s="129"/>
    </row>
    <row r="745" spans="5:5" ht="15.75" customHeight="1" x14ac:dyDescent="0.25">
      <c r="E745" s="129"/>
    </row>
    <row r="746" spans="5:5" ht="15.75" customHeight="1" x14ac:dyDescent="0.25">
      <c r="E746" s="129"/>
    </row>
    <row r="747" spans="5:5" ht="15.75" customHeight="1" x14ac:dyDescent="0.25">
      <c r="E747" s="129"/>
    </row>
    <row r="748" spans="5:5" ht="15.75" customHeight="1" x14ac:dyDescent="0.25">
      <c r="E748" s="129"/>
    </row>
    <row r="749" spans="5:5" ht="15.75" customHeight="1" x14ac:dyDescent="0.25">
      <c r="E749" s="129"/>
    </row>
    <row r="750" spans="5:5" ht="15.75" customHeight="1" x14ac:dyDescent="0.25">
      <c r="E750" s="129"/>
    </row>
    <row r="751" spans="5:5" ht="15.75" customHeight="1" x14ac:dyDescent="0.25">
      <c r="E751" s="129"/>
    </row>
    <row r="752" spans="5:5" ht="15.75" customHeight="1" x14ac:dyDescent="0.25">
      <c r="E752" s="129"/>
    </row>
    <row r="753" spans="5:5" ht="15.75" customHeight="1" x14ac:dyDescent="0.25">
      <c r="E753" s="129"/>
    </row>
    <row r="754" spans="5:5" ht="15.75" customHeight="1" x14ac:dyDescent="0.25">
      <c r="E754" s="129"/>
    </row>
    <row r="755" spans="5:5" ht="15.75" customHeight="1" x14ac:dyDescent="0.25">
      <c r="E755" s="129"/>
    </row>
    <row r="756" spans="5:5" ht="15.75" customHeight="1" x14ac:dyDescent="0.25">
      <c r="E756" s="129"/>
    </row>
    <row r="757" spans="5:5" ht="15.75" customHeight="1" x14ac:dyDescent="0.25">
      <c r="E757" s="129"/>
    </row>
    <row r="758" spans="5:5" ht="15.75" customHeight="1" x14ac:dyDescent="0.25">
      <c r="E758" s="129"/>
    </row>
    <row r="759" spans="5:5" ht="15.75" customHeight="1" x14ac:dyDescent="0.25">
      <c r="E759" s="129"/>
    </row>
    <row r="760" spans="5:5" ht="15.75" customHeight="1" x14ac:dyDescent="0.25">
      <c r="E760" s="129"/>
    </row>
    <row r="761" spans="5:5" ht="15.75" customHeight="1" x14ac:dyDescent="0.25">
      <c r="E761" s="129"/>
    </row>
    <row r="762" spans="5:5" ht="15.75" customHeight="1" x14ac:dyDescent="0.25">
      <c r="E762" s="129"/>
    </row>
    <row r="763" spans="5:5" ht="15.75" customHeight="1" x14ac:dyDescent="0.25">
      <c r="E763" s="129"/>
    </row>
    <row r="764" spans="5:5" ht="15.75" customHeight="1" x14ac:dyDescent="0.25">
      <c r="E764" s="129"/>
    </row>
    <row r="765" spans="5:5" ht="15.75" customHeight="1" x14ac:dyDescent="0.25">
      <c r="E765" s="129"/>
    </row>
    <row r="766" spans="5:5" ht="15.75" customHeight="1" x14ac:dyDescent="0.25">
      <c r="E766" s="129"/>
    </row>
    <row r="767" spans="5:5" ht="15.75" customHeight="1" x14ac:dyDescent="0.25">
      <c r="E767" s="129"/>
    </row>
    <row r="768" spans="5:5" ht="15.75" customHeight="1" x14ac:dyDescent="0.25">
      <c r="E768" s="129"/>
    </row>
    <row r="769" spans="5:5" ht="15.75" customHeight="1" x14ac:dyDescent="0.25">
      <c r="E769" s="129"/>
    </row>
    <row r="770" spans="5:5" ht="15.75" customHeight="1" x14ac:dyDescent="0.25">
      <c r="E770" s="129"/>
    </row>
    <row r="771" spans="5:5" ht="15.75" customHeight="1" x14ac:dyDescent="0.25">
      <c r="E771" s="129"/>
    </row>
    <row r="772" spans="5:5" ht="15.75" customHeight="1" x14ac:dyDescent="0.25">
      <c r="E772" s="129"/>
    </row>
    <row r="773" spans="5:5" ht="15.75" customHeight="1" x14ac:dyDescent="0.25">
      <c r="E773" s="129"/>
    </row>
    <row r="774" spans="5:5" ht="15.75" customHeight="1" x14ac:dyDescent="0.25">
      <c r="E774" s="129"/>
    </row>
    <row r="775" spans="5:5" ht="15.75" customHeight="1" x14ac:dyDescent="0.25">
      <c r="E775" s="129"/>
    </row>
    <row r="776" spans="5:5" ht="15.75" customHeight="1" x14ac:dyDescent="0.25">
      <c r="E776" s="129"/>
    </row>
    <row r="777" spans="5:5" ht="15.75" customHeight="1" x14ac:dyDescent="0.25">
      <c r="E777" s="129"/>
    </row>
    <row r="778" spans="5:5" ht="15.75" customHeight="1" x14ac:dyDescent="0.25">
      <c r="E778" s="129"/>
    </row>
    <row r="779" spans="5:5" ht="15.75" customHeight="1" x14ac:dyDescent="0.25">
      <c r="E779" s="129"/>
    </row>
    <row r="780" spans="5:5" ht="15.75" customHeight="1" x14ac:dyDescent="0.25">
      <c r="E780" s="129"/>
    </row>
    <row r="781" spans="5:5" ht="15.75" customHeight="1" x14ac:dyDescent="0.25">
      <c r="E781" s="129"/>
    </row>
    <row r="782" spans="5:5" ht="15.75" customHeight="1" x14ac:dyDescent="0.25">
      <c r="E782" s="129"/>
    </row>
    <row r="783" spans="5:5" ht="15.75" customHeight="1" x14ac:dyDescent="0.25">
      <c r="E783" s="129"/>
    </row>
    <row r="784" spans="5:5" ht="15.75" customHeight="1" x14ac:dyDescent="0.25">
      <c r="E784" s="129"/>
    </row>
    <row r="785" spans="5:5" ht="15.75" customHeight="1" x14ac:dyDescent="0.25">
      <c r="E785" s="129"/>
    </row>
    <row r="786" spans="5:5" ht="15.75" customHeight="1" x14ac:dyDescent="0.25">
      <c r="E786" s="129"/>
    </row>
    <row r="787" spans="5:5" ht="15.75" customHeight="1" x14ac:dyDescent="0.25">
      <c r="E787" s="129"/>
    </row>
    <row r="788" spans="5:5" ht="15.75" customHeight="1" x14ac:dyDescent="0.25">
      <c r="E788" s="129"/>
    </row>
    <row r="789" spans="5:5" ht="15.75" customHeight="1" x14ac:dyDescent="0.25">
      <c r="E789" s="129"/>
    </row>
    <row r="790" spans="5:5" ht="15.75" customHeight="1" x14ac:dyDescent="0.25">
      <c r="E790" s="129"/>
    </row>
    <row r="791" spans="5:5" ht="15.75" customHeight="1" x14ac:dyDescent="0.25">
      <c r="E791" s="129"/>
    </row>
    <row r="792" spans="5:5" ht="15.75" customHeight="1" x14ac:dyDescent="0.25">
      <c r="E792" s="129"/>
    </row>
    <row r="793" spans="5:5" ht="15.75" customHeight="1" x14ac:dyDescent="0.25">
      <c r="E793" s="129"/>
    </row>
    <row r="794" spans="5:5" ht="15.75" customHeight="1" x14ac:dyDescent="0.25">
      <c r="E794" s="129"/>
    </row>
    <row r="795" spans="5:5" ht="15.75" customHeight="1" x14ac:dyDescent="0.25">
      <c r="E795" s="129"/>
    </row>
    <row r="796" spans="5:5" ht="15.75" customHeight="1" x14ac:dyDescent="0.25">
      <c r="E796" s="129"/>
    </row>
    <row r="797" spans="5:5" ht="15.75" customHeight="1" x14ac:dyDescent="0.25">
      <c r="E797" s="129"/>
    </row>
    <row r="798" spans="5:5" ht="15.75" customHeight="1" x14ac:dyDescent="0.25">
      <c r="E798" s="129"/>
    </row>
    <row r="799" spans="5:5" ht="15.75" customHeight="1" x14ac:dyDescent="0.25">
      <c r="E799" s="129"/>
    </row>
    <row r="800" spans="5:5" ht="15.75" customHeight="1" x14ac:dyDescent="0.25">
      <c r="E800" s="129"/>
    </row>
    <row r="801" spans="5:5" ht="15.75" customHeight="1" x14ac:dyDescent="0.25">
      <c r="E801" s="129"/>
    </row>
    <row r="802" spans="5:5" ht="15.75" customHeight="1" x14ac:dyDescent="0.25">
      <c r="E802" s="129"/>
    </row>
    <row r="803" spans="5:5" ht="15.75" customHeight="1" x14ac:dyDescent="0.25">
      <c r="E803" s="129"/>
    </row>
    <row r="804" spans="5:5" ht="15.75" customHeight="1" x14ac:dyDescent="0.25">
      <c r="E804" s="129"/>
    </row>
    <row r="805" spans="5:5" ht="15.75" customHeight="1" x14ac:dyDescent="0.25">
      <c r="E805" s="129"/>
    </row>
    <row r="806" spans="5:5" ht="15.75" customHeight="1" x14ac:dyDescent="0.25">
      <c r="E806" s="129"/>
    </row>
    <row r="807" spans="5:5" ht="15.75" customHeight="1" x14ac:dyDescent="0.25">
      <c r="E807" s="129"/>
    </row>
    <row r="808" spans="5:5" ht="15.75" customHeight="1" x14ac:dyDescent="0.25">
      <c r="E808" s="129"/>
    </row>
    <row r="809" spans="5:5" ht="15.75" customHeight="1" x14ac:dyDescent="0.25">
      <c r="E809" s="129"/>
    </row>
    <row r="810" spans="5:5" ht="15.75" customHeight="1" x14ac:dyDescent="0.25">
      <c r="E810" s="129"/>
    </row>
    <row r="811" spans="5:5" ht="15.75" customHeight="1" x14ac:dyDescent="0.25">
      <c r="E811" s="129"/>
    </row>
    <row r="812" spans="5:5" ht="15.75" customHeight="1" x14ac:dyDescent="0.25">
      <c r="E812" s="129"/>
    </row>
    <row r="813" spans="5:5" ht="15.75" customHeight="1" x14ac:dyDescent="0.25">
      <c r="E813" s="129"/>
    </row>
    <row r="814" spans="5:5" ht="15.75" customHeight="1" x14ac:dyDescent="0.25">
      <c r="E814" s="129"/>
    </row>
    <row r="815" spans="5:5" ht="15.75" customHeight="1" x14ac:dyDescent="0.25">
      <c r="E815" s="129"/>
    </row>
    <row r="816" spans="5:5" ht="15.75" customHeight="1" x14ac:dyDescent="0.25">
      <c r="E816" s="129"/>
    </row>
    <row r="817" spans="5:5" ht="15.75" customHeight="1" x14ac:dyDescent="0.25">
      <c r="E817" s="129"/>
    </row>
    <row r="818" spans="5:5" ht="15.75" customHeight="1" x14ac:dyDescent="0.25">
      <c r="E818" s="129"/>
    </row>
    <row r="819" spans="5:5" ht="15.75" customHeight="1" x14ac:dyDescent="0.25">
      <c r="E819" s="129"/>
    </row>
    <row r="820" spans="5:5" ht="15.75" customHeight="1" x14ac:dyDescent="0.25">
      <c r="E820" s="129"/>
    </row>
    <row r="821" spans="5:5" ht="15.75" customHeight="1" x14ac:dyDescent="0.25">
      <c r="E821" s="129"/>
    </row>
    <row r="822" spans="5:5" ht="15.75" customHeight="1" x14ac:dyDescent="0.25">
      <c r="E822" s="129"/>
    </row>
    <row r="823" spans="5:5" ht="15.75" customHeight="1" x14ac:dyDescent="0.25">
      <c r="E823" s="129"/>
    </row>
    <row r="824" spans="5:5" ht="15.75" customHeight="1" x14ac:dyDescent="0.25">
      <c r="E824" s="129"/>
    </row>
    <row r="825" spans="5:5" ht="15.75" customHeight="1" x14ac:dyDescent="0.25">
      <c r="E825" s="129"/>
    </row>
    <row r="826" spans="5:5" ht="15.75" customHeight="1" x14ac:dyDescent="0.25">
      <c r="E826" s="129"/>
    </row>
    <row r="827" spans="5:5" ht="15.75" customHeight="1" x14ac:dyDescent="0.25">
      <c r="E827" s="129"/>
    </row>
    <row r="828" spans="5:5" ht="15.75" customHeight="1" x14ac:dyDescent="0.25">
      <c r="E828" s="129"/>
    </row>
    <row r="829" spans="5:5" ht="15.75" customHeight="1" x14ac:dyDescent="0.25">
      <c r="E829" s="129"/>
    </row>
    <row r="830" spans="5:5" ht="15.75" customHeight="1" x14ac:dyDescent="0.25">
      <c r="E830" s="129"/>
    </row>
    <row r="831" spans="5:5" ht="15.75" customHeight="1" x14ac:dyDescent="0.25">
      <c r="E831" s="129"/>
    </row>
    <row r="832" spans="5:5" ht="15.75" customHeight="1" x14ac:dyDescent="0.25">
      <c r="E832" s="129"/>
    </row>
    <row r="833" spans="5:5" ht="15.75" customHeight="1" x14ac:dyDescent="0.25">
      <c r="E833" s="129"/>
    </row>
    <row r="834" spans="5:5" ht="15.75" customHeight="1" x14ac:dyDescent="0.25">
      <c r="E834" s="129"/>
    </row>
    <row r="835" spans="5:5" ht="15.75" customHeight="1" x14ac:dyDescent="0.25">
      <c r="E835" s="129"/>
    </row>
    <row r="836" spans="5:5" ht="15.75" customHeight="1" x14ac:dyDescent="0.25">
      <c r="E836" s="129"/>
    </row>
    <row r="837" spans="5:5" ht="15.75" customHeight="1" x14ac:dyDescent="0.25">
      <c r="E837" s="129"/>
    </row>
    <row r="838" spans="5:5" ht="15.75" customHeight="1" x14ac:dyDescent="0.25">
      <c r="E838" s="129"/>
    </row>
    <row r="839" spans="5:5" ht="15.75" customHeight="1" x14ac:dyDescent="0.25">
      <c r="E839" s="129"/>
    </row>
    <row r="840" spans="5:5" ht="15.75" customHeight="1" x14ac:dyDescent="0.25">
      <c r="E840" s="129"/>
    </row>
    <row r="841" spans="5:5" ht="15.75" customHeight="1" x14ac:dyDescent="0.25">
      <c r="E841" s="129"/>
    </row>
    <row r="842" spans="5:5" ht="15.75" customHeight="1" x14ac:dyDescent="0.25">
      <c r="E842" s="129"/>
    </row>
    <row r="843" spans="5:5" ht="15.75" customHeight="1" x14ac:dyDescent="0.25">
      <c r="E843" s="129"/>
    </row>
    <row r="844" spans="5:5" ht="15.75" customHeight="1" x14ac:dyDescent="0.25">
      <c r="E844" s="129"/>
    </row>
    <row r="845" spans="5:5" ht="15.75" customHeight="1" x14ac:dyDescent="0.25">
      <c r="E845" s="129"/>
    </row>
    <row r="846" spans="5:5" ht="15.75" customHeight="1" x14ac:dyDescent="0.25">
      <c r="E846" s="129"/>
    </row>
    <row r="847" spans="5:5" ht="15.75" customHeight="1" x14ac:dyDescent="0.25">
      <c r="E847" s="129"/>
    </row>
    <row r="848" spans="5:5" ht="15.75" customHeight="1" x14ac:dyDescent="0.25">
      <c r="E848" s="129"/>
    </row>
    <row r="849" spans="5:5" ht="15.75" customHeight="1" x14ac:dyDescent="0.25">
      <c r="E849" s="129"/>
    </row>
    <row r="850" spans="5:5" ht="15.75" customHeight="1" x14ac:dyDescent="0.25">
      <c r="E850" s="129"/>
    </row>
    <row r="851" spans="5:5" ht="15.75" customHeight="1" x14ac:dyDescent="0.25">
      <c r="E851" s="129"/>
    </row>
    <row r="852" spans="5:5" ht="15.75" customHeight="1" x14ac:dyDescent="0.25">
      <c r="E852" s="129"/>
    </row>
    <row r="853" spans="5:5" ht="15.75" customHeight="1" x14ac:dyDescent="0.25">
      <c r="E853" s="129"/>
    </row>
    <row r="854" spans="5:5" ht="15.75" customHeight="1" x14ac:dyDescent="0.25">
      <c r="E854" s="129"/>
    </row>
    <row r="855" spans="5:5" ht="15.75" customHeight="1" x14ac:dyDescent="0.25">
      <c r="E855" s="129"/>
    </row>
    <row r="856" spans="5:5" ht="15.75" customHeight="1" x14ac:dyDescent="0.25">
      <c r="E856" s="129"/>
    </row>
    <row r="857" spans="5:5" ht="15.75" customHeight="1" x14ac:dyDescent="0.25">
      <c r="E857" s="129"/>
    </row>
    <row r="858" spans="5:5" ht="15.75" customHeight="1" x14ac:dyDescent="0.25">
      <c r="E858" s="129"/>
    </row>
    <row r="859" spans="5:5" ht="15.75" customHeight="1" x14ac:dyDescent="0.25">
      <c r="E859" s="129"/>
    </row>
    <row r="860" spans="5:5" ht="15.75" customHeight="1" x14ac:dyDescent="0.25">
      <c r="E860" s="129"/>
    </row>
    <row r="861" spans="5:5" ht="15.75" customHeight="1" x14ac:dyDescent="0.25">
      <c r="E861" s="129"/>
    </row>
    <row r="862" spans="5:5" ht="15.75" customHeight="1" x14ac:dyDescent="0.25">
      <c r="E862" s="129"/>
    </row>
    <row r="863" spans="5:5" ht="15.75" customHeight="1" x14ac:dyDescent="0.25">
      <c r="E863" s="129"/>
    </row>
    <row r="864" spans="5:5" ht="15.75" customHeight="1" x14ac:dyDescent="0.25">
      <c r="E864" s="129"/>
    </row>
    <row r="865" spans="5:5" ht="15.75" customHeight="1" x14ac:dyDescent="0.25">
      <c r="E865" s="129"/>
    </row>
    <row r="866" spans="5:5" ht="15.75" customHeight="1" x14ac:dyDescent="0.25">
      <c r="E866" s="129"/>
    </row>
    <row r="867" spans="5:5" ht="15.75" customHeight="1" x14ac:dyDescent="0.25">
      <c r="E867" s="129"/>
    </row>
    <row r="868" spans="5:5" ht="15.75" customHeight="1" x14ac:dyDescent="0.25">
      <c r="E868" s="129"/>
    </row>
    <row r="869" spans="5:5" ht="15.75" customHeight="1" x14ac:dyDescent="0.25">
      <c r="E869" s="129"/>
    </row>
    <row r="870" spans="5:5" ht="15.75" customHeight="1" x14ac:dyDescent="0.25">
      <c r="E870" s="129"/>
    </row>
    <row r="871" spans="5:5" ht="15.75" customHeight="1" x14ac:dyDescent="0.25">
      <c r="E871" s="129"/>
    </row>
    <row r="872" spans="5:5" ht="15.75" customHeight="1" x14ac:dyDescent="0.25">
      <c r="E872" s="129"/>
    </row>
    <row r="873" spans="5:5" ht="15.75" customHeight="1" x14ac:dyDescent="0.25">
      <c r="E873" s="129"/>
    </row>
    <row r="874" spans="5:5" ht="15.75" customHeight="1" x14ac:dyDescent="0.25">
      <c r="E874" s="129"/>
    </row>
    <row r="875" spans="5:5" ht="15.75" customHeight="1" x14ac:dyDescent="0.25">
      <c r="E875" s="129"/>
    </row>
    <row r="876" spans="5:5" ht="15.75" customHeight="1" x14ac:dyDescent="0.25">
      <c r="E876" s="129"/>
    </row>
    <row r="877" spans="5:5" ht="15.75" customHeight="1" x14ac:dyDescent="0.25">
      <c r="E877" s="129"/>
    </row>
    <row r="878" spans="5:5" ht="15.75" customHeight="1" x14ac:dyDescent="0.25">
      <c r="E878" s="129"/>
    </row>
    <row r="879" spans="5:5" ht="15.75" customHeight="1" x14ac:dyDescent="0.25">
      <c r="E879" s="129"/>
    </row>
    <row r="880" spans="5:5" ht="15.75" customHeight="1" x14ac:dyDescent="0.25">
      <c r="E880" s="129"/>
    </row>
    <row r="881" spans="5:5" ht="15.75" customHeight="1" x14ac:dyDescent="0.25">
      <c r="E881" s="129"/>
    </row>
    <row r="882" spans="5:5" ht="15.75" customHeight="1" x14ac:dyDescent="0.25">
      <c r="E882" s="129"/>
    </row>
    <row r="883" spans="5:5" ht="15.75" customHeight="1" x14ac:dyDescent="0.25">
      <c r="E883" s="129"/>
    </row>
    <row r="884" spans="5:5" ht="15.75" customHeight="1" x14ac:dyDescent="0.25">
      <c r="E884" s="129"/>
    </row>
    <row r="885" spans="5:5" ht="15.75" customHeight="1" x14ac:dyDescent="0.25">
      <c r="E885" s="129"/>
    </row>
    <row r="886" spans="5:5" ht="15.75" customHeight="1" x14ac:dyDescent="0.25">
      <c r="E886" s="129"/>
    </row>
    <row r="887" spans="5:5" ht="15.75" customHeight="1" x14ac:dyDescent="0.25">
      <c r="E887" s="129"/>
    </row>
    <row r="888" spans="5:5" ht="15.75" customHeight="1" x14ac:dyDescent="0.25">
      <c r="E888" s="129"/>
    </row>
    <row r="889" spans="5:5" ht="15.75" customHeight="1" x14ac:dyDescent="0.25">
      <c r="E889" s="129"/>
    </row>
    <row r="890" spans="5:5" ht="15.75" customHeight="1" x14ac:dyDescent="0.25">
      <c r="E890" s="129"/>
    </row>
    <row r="891" spans="5:5" ht="15.75" customHeight="1" x14ac:dyDescent="0.25">
      <c r="E891" s="129"/>
    </row>
    <row r="892" spans="5:5" ht="15.75" customHeight="1" x14ac:dyDescent="0.25">
      <c r="E892" s="129"/>
    </row>
    <row r="893" spans="5:5" ht="15.75" customHeight="1" x14ac:dyDescent="0.25">
      <c r="E893" s="129"/>
    </row>
    <row r="894" spans="5:5" ht="15.75" customHeight="1" x14ac:dyDescent="0.25">
      <c r="E894" s="129"/>
    </row>
    <row r="895" spans="5:5" ht="15.75" customHeight="1" x14ac:dyDescent="0.25">
      <c r="E895" s="129"/>
    </row>
    <row r="896" spans="5:5" ht="15.75" customHeight="1" x14ac:dyDescent="0.25">
      <c r="E896" s="129"/>
    </row>
    <row r="897" spans="5:5" ht="15.75" customHeight="1" x14ac:dyDescent="0.25">
      <c r="E897" s="129"/>
    </row>
    <row r="898" spans="5:5" ht="15.75" customHeight="1" x14ac:dyDescent="0.25">
      <c r="E898" s="129"/>
    </row>
    <row r="899" spans="5:5" ht="15.75" customHeight="1" x14ac:dyDescent="0.25">
      <c r="E899" s="129"/>
    </row>
    <row r="900" spans="5:5" ht="15.75" customHeight="1" x14ac:dyDescent="0.25">
      <c r="E900" s="129"/>
    </row>
    <row r="901" spans="5:5" ht="15.75" customHeight="1" x14ac:dyDescent="0.25">
      <c r="E901" s="129"/>
    </row>
    <row r="902" spans="5:5" ht="15.75" customHeight="1" x14ac:dyDescent="0.25">
      <c r="E902" s="129"/>
    </row>
    <row r="903" spans="5:5" ht="15.75" customHeight="1" x14ac:dyDescent="0.25">
      <c r="E903" s="129"/>
    </row>
    <row r="904" spans="5:5" ht="15.75" customHeight="1" x14ac:dyDescent="0.25">
      <c r="E904" s="129"/>
    </row>
    <row r="905" spans="5:5" ht="15.75" customHeight="1" x14ac:dyDescent="0.25">
      <c r="E905" s="129"/>
    </row>
    <row r="906" spans="5:5" ht="15.75" customHeight="1" x14ac:dyDescent="0.25">
      <c r="E906" s="129"/>
    </row>
    <row r="907" spans="5:5" ht="15.75" customHeight="1" x14ac:dyDescent="0.25">
      <c r="E907" s="129"/>
    </row>
    <row r="908" spans="5:5" ht="15.75" customHeight="1" x14ac:dyDescent="0.25">
      <c r="E908" s="129"/>
    </row>
    <row r="909" spans="5:5" ht="15.75" customHeight="1" x14ac:dyDescent="0.25">
      <c r="E909" s="129"/>
    </row>
    <row r="910" spans="5:5" ht="15.75" customHeight="1" x14ac:dyDescent="0.25">
      <c r="E910" s="129"/>
    </row>
    <row r="911" spans="5:5" ht="15.75" customHeight="1" x14ac:dyDescent="0.25">
      <c r="E911" s="129"/>
    </row>
    <row r="912" spans="5:5" ht="15.75" customHeight="1" x14ac:dyDescent="0.25">
      <c r="E912" s="129"/>
    </row>
    <row r="913" spans="5:5" ht="15.75" customHeight="1" x14ac:dyDescent="0.25">
      <c r="E913" s="129"/>
    </row>
    <row r="914" spans="5:5" ht="15.75" customHeight="1" x14ac:dyDescent="0.25">
      <c r="E914" s="129"/>
    </row>
    <row r="915" spans="5:5" ht="15.75" customHeight="1" x14ac:dyDescent="0.25">
      <c r="E915" s="129"/>
    </row>
    <row r="916" spans="5:5" ht="15.75" customHeight="1" x14ac:dyDescent="0.25">
      <c r="E916" s="129"/>
    </row>
    <row r="917" spans="5:5" ht="15.75" customHeight="1" x14ac:dyDescent="0.25">
      <c r="E917" s="129"/>
    </row>
    <row r="918" spans="5:5" ht="15.75" customHeight="1" x14ac:dyDescent="0.25">
      <c r="E918" s="129"/>
    </row>
    <row r="919" spans="5:5" ht="15.75" customHeight="1" x14ac:dyDescent="0.25">
      <c r="E919" s="129"/>
    </row>
    <row r="920" spans="5:5" ht="15.75" customHeight="1" x14ac:dyDescent="0.25">
      <c r="E920" s="129"/>
    </row>
    <row r="921" spans="5:5" ht="15.75" customHeight="1" x14ac:dyDescent="0.25">
      <c r="E921" s="129"/>
    </row>
    <row r="922" spans="5:5" ht="15.75" customHeight="1" x14ac:dyDescent="0.25">
      <c r="E922" s="129"/>
    </row>
    <row r="923" spans="5:5" ht="15.75" customHeight="1" x14ac:dyDescent="0.25">
      <c r="E923" s="129"/>
    </row>
    <row r="924" spans="5:5" ht="15.75" customHeight="1" x14ac:dyDescent="0.25">
      <c r="E924" s="129"/>
    </row>
    <row r="925" spans="5:5" ht="15.75" customHeight="1" x14ac:dyDescent="0.25">
      <c r="E925" s="129"/>
    </row>
    <row r="926" spans="5:5" ht="15.75" customHeight="1" x14ac:dyDescent="0.25">
      <c r="E926" s="129"/>
    </row>
    <row r="927" spans="5:5" ht="15.75" customHeight="1" x14ac:dyDescent="0.25">
      <c r="E927" s="129"/>
    </row>
    <row r="928" spans="5:5" ht="15.75" customHeight="1" x14ac:dyDescent="0.25">
      <c r="E928" s="129"/>
    </row>
    <row r="929" spans="5:5" ht="15.75" customHeight="1" x14ac:dyDescent="0.25">
      <c r="E929" s="129"/>
    </row>
    <row r="930" spans="5:5" ht="15.75" customHeight="1" x14ac:dyDescent="0.25">
      <c r="E930" s="129"/>
    </row>
    <row r="931" spans="5:5" ht="15.75" customHeight="1" x14ac:dyDescent="0.25">
      <c r="E931" s="129"/>
    </row>
    <row r="932" spans="5:5" ht="15.75" customHeight="1" x14ac:dyDescent="0.25">
      <c r="E932" s="129"/>
    </row>
    <row r="933" spans="5:5" ht="15.75" customHeight="1" x14ac:dyDescent="0.25">
      <c r="E933" s="129"/>
    </row>
    <row r="934" spans="5:5" ht="15.75" customHeight="1" x14ac:dyDescent="0.25">
      <c r="E934" s="129"/>
    </row>
    <row r="935" spans="5:5" ht="15.75" customHeight="1" x14ac:dyDescent="0.25">
      <c r="E935" s="129"/>
    </row>
    <row r="936" spans="5:5" ht="15.75" customHeight="1" x14ac:dyDescent="0.25">
      <c r="E936" s="129"/>
    </row>
    <row r="937" spans="5:5" ht="15.75" customHeight="1" x14ac:dyDescent="0.25">
      <c r="E937" s="129"/>
    </row>
    <row r="938" spans="5:5" ht="15.75" customHeight="1" x14ac:dyDescent="0.25">
      <c r="E938" s="129"/>
    </row>
    <row r="939" spans="5:5" ht="15.75" customHeight="1" x14ac:dyDescent="0.25">
      <c r="E939" s="129"/>
    </row>
    <row r="940" spans="5:5" ht="15.75" customHeight="1" x14ac:dyDescent="0.25">
      <c r="E940" s="129"/>
    </row>
    <row r="941" spans="5:5" ht="15.75" customHeight="1" x14ac:dyDescent="0.25">
      <c r="E941" s="129"/>
    </row>
    <row r="942" spans="5:5" ht="15.75" customHeight="1" x14ac:dyDescent="0.25">
      <c r="E942" s="129"/>
    </row>
    <row r="943" spans="5:5" ht="15.75" customHeight="1" x14ac:dyDescent="0.25">
      <c r="E943" s="129"/>
    </row>
    <row r="944" spans="5:5" ht="15.75" customHeight="1" x14ac:dyDescent="0.25">
      <c r="E944" s="129"/>
    </row>
    <row r="945" spans="5:5" ht="15.75" customHeight="1" x14ac:dyDescent="0.25">
      <c r="E945" s="129"/>
    </row>
    <row r="946" spans="5:5" ht="15.75" customHeight="1" x14ac:dyDescent="0.25">
      <c r="E946" s="129"/>
    </row>
    <row r="947" spans="5:5" ht="15.75" customHeight="1" x14ac:dyDescent="0.25">
      <c r="E947" s="129"/>
    </row>
    <row r="948" spans="5:5" ht="15.75" customHeight="1" x14ac:dyDescent="0.25">
      <c r="E948" s="129"/>
    </row>
    <row r="949" spans="5:5" ht="15.75" customHeight="1" x14ac:dyDescent="0.25">
      <c r="E949" s="129"/>
    </row>
    <row r="950" spans="5:5" ht="15.75" customHeight="1" x14ac:dyDescent="0.25">
      <c r="E950" s="129"/>
    </row>
    <row r="951" spans="5:5" ht="15.75" customHeight="1" x14ac:dyDescent="0.25">
      <c r="E951" s="129"/>
    </row>
    <row r="952" spans="5:5" ht="15.75" customHeight="1" x14ac:dyDescent="0.25">
      <c r="E952" s="129"/>
    </row>
    <row r="953" spans="5:5" ht="15.75" customHeight="1" x14ac:dyDescent="0.25">
      <c r="E953" s="129"/>
    </row>
    <row r="954" spans="5:5" ht="15.75" customHeight="1" x14ac:dyDescent="0.25">
      <c r="E954" s="129"/>
    </row>
    <row r="955" spans="5:5" ht="15.75" customHeight="1" x14ac:dyDescent="0.25">
      <c r="E955" s="129"/>
    </row>
    <row r="956" spans="5:5" ht="15.75" customHeight="1" x14ac:dyDescent="0.25">
      <c r="E956" s="129"/>
    </row>
    <row r="957" spans="5:5" ht="15.75" customHeight="1" x14ac:dyDescent="0.25">
      <c r="E957" s="129"/>
    </row>
    <row r="958" spans="5:5" ht="15.75" customHeight="1" x14ac:dyDescent="0.25">
      <c r="E958" s="129"/>
    </row>
    <row r="959" spans="5:5" ht="15.75" customHeight="1" x14ac:dyDescent="0.25">
      <c r="E959" s="129"/>
    </row>
    <row r="960" spans="5:5" ht="15.75" customHeight="1" x14ac:dyDescent="0.25">
      <c r="E960" s="129"/>
    </row>
    <row r="961" spans="5:5" ht="15.75" customHeight="1" x14ac:dyDescent="0.25">
      <c r="E961" s="129"/>
    </row>
    <row r="962" spans="5:5" ht="15.75" customHeight="1" x14ac:dyDescent="0.25">
      <c r="E962" s="129"/>
    </row>
    <row r="963" spans="5:5" ht="15.75" customHeight="1" x14ac:dyDescent="0.25">
      <c r="E963" s="129"/>
    </row>
    <row r="964" spans="5:5" ht="15.75" customHeight="1" x14ac:dyDescent="0.25">
      <c r="E964" s="129"/>
    </row>
    <row r="965" spans="5:5" ht="15.75" customHeight="1" x14ac:dyDescent="0.25">
      <c r="E965" s="129"/>
    </row>
    <row r="966" spans="5:5" ht="15.75" customHeight="1" x14ac:dyDescent="0.25">
      <c r="E966" s="129"/>
    </row>
    <row r="967" spans="5:5" ht="15.75" customHeight="1" x14ac:dyDescent="0.25">
      <c r="E967" s="129"/>
    </row>
    <row r="968" spans="5:5" ht="15.75" customHeight="1" x14ac:dyDescent="0.25">
      <c r="E968" s="129"/>
    </row>
    <row r="969" spans="5:5" ht="15.75" customHeight="1" x14ac:dyDescent="0.25">
      <c r="E969" s="129"/>
    </row>
    <row r="970" spans="5:5" ht="15.75" customHeight="1" x14ac:dyDescent="0.25">
      <c r="E970" s="129"/>
    </row>
    <row r="971" spans="5:5" ht="15.75" customHeight="1" x14ac:dyDescent="0.25">
      <c r="E971" s="129"/>
    </row>
    <row r="972" spans="5:5" ht="15.75" customHeight="1" x14ac:dyDescent="0.25">
      <c r="E972" s="129"/>
    </row>
    <row r="973" spans="5:5" ht="15.75" customHeight="1" x14ac:dyDescent="0.25">
      <c r="E973" s="129"/>
    </row>
    <row r="974" spans="5:5" ht="15.75" customHeight="1" x14ac:dyDescent="0.25">
      <c r="E974" s="129"/>
    </row>
    <row r="975" spans="5:5" ht="15.75" customHeight="1" x14ac:dyDescent="0.25">
      <c r="E975" s="129"/>
    </row>
    <row r="976" spans="5:5" ht="15.75" customHeight="1" x14ac:dyDescent="0.25">
      <c r="E976" s="129"/>
    </row>
    <row r="977" spans="5:5" ht="15.75" customHeight="1" x14ac:dyDescent="0.25">
      <c r="E977" s="129"/>
    </row>
    <row r="978" spans="5:5" ht="15.75" customHeight="1" x14ac:dyDescent="0.25">
      <c r="E978" s="129"/>
    </row>
    <row r="979" spans="5:5" ht="15.75" customHeight="1" x14ac:dyDescent="0.25">
      <c r="E979" s="129"/>
    </row>
    <row r="980" spans="5:5" ht="15.75" customHeight="1" x14ac:dyDescent="0.25">
      <c r="E980" s="129"/>
    </row>
    <row r="981" spans="5:5" ht="15.75" customHeight="1" x14ac:dyDescent="0.25">
      <c r="E981" s="129"/>
    </row>
    <row r="982" spans="5:5" ht="15.75" customHeight="1" x14ac:dyDescent="0.25">
      <c r="E982" s="129"/>
    </row>
    <row r="983" spans="5:5" ht="15.75" customHeight="1" x14ac:dyDescent="0.25">
      <c r="E983" s="129"/>
    </row>
    <row r="984" spans="5:5" ht="15.75" customHeight="1" x14ac:dyDescent="0.25">
      <c r="E984" s="129"/>
    </row>
    <row r="985" spans="5:5" ht="15.75" customHeight="1" x14ac:dyDescent="0.25">
      <c r="E985" s="129"/>
    </row>
    <row r="986" spans="5:5" ht="15.75" customHeight="1" x14ac:dyDescent="0.25">
      <c r="E986" s="129"/>
    </row>
    <row r="987" spans="5:5" ht="15.75" customHeight="1" x14ac:dyDescent="0.25">
      <c r="E987" s="129"/>
    </row>
    <row r="988" spans="5:5" ht="15.75" customHeight="1" x14ac:dyDescent="0.25">
      <c r="E988" s="129"/>
    </row>
    <row r="989" spans="5:5" ht="15.75" customHeight="1" x14ac:dyDescent="0.25">
      <c r="E989" s="129"/>
    </row>
    <row r="990" spans="5:5" ht="15.75" customHeight="1" x14ac:dyDescent="0.25">
      <c r="E990" s="129"/>
    </row>
    <row r="991" spans="5:5" ht="15.75" customHeight="1" x14ac:dyDescent="0.25">
      <c r="E991" s="129"/>
    </row>
    <row r="992" spans="5:5" ht="15.75" customHeight="1" x14ac:dyDescent="0.25">
      <c r="E992" s="129"/>
    </row>
    <row r="993" spans="5:5" ht="15.75" customHeight="1" x14ac:dyDescent="0.25">
      <c r="E993" s="129"/>
    </row>
    <row r="994" spans="5:5" ht="15.75" customHeight="1" x14ac:dyDescent="0.25">
      <c r="E994" s="129"/>
    </row>
    <row r="995" spans="5:5" ht="15.75" customHeight="1" x14ac:dyDescent="0.25">
      <c r="E995" s="129"/>
    </row>
    <row r="996" spans="5:5" ht="15.75" customHeight="1" x14ac:dyDescent="0.25">
      <c r="E996" s="129"/>
    </row>
    <row r="997" spans="5:5" ht="15.75" customHeight="1" x14ac:dyDescent="0.25">
      <c r="E997" s="129"/>
    </row>
    <row r="998" spans="5:5" ht="15.75" customHeight="1" x14ac:dyDescent="0.25">
      <c r="E998" s="129"/>
    </row>
    <row r="999" spans="5:5" ht="15.75" customHeight="1" x14ac:dyDescent="0.25">
      <c r="E999" s="129"/>
    </row>
    <row r="1000" spans="5:5" ht="15.75" customHeight="1" x14ac:dyDescent="0.25">
      <c r="E1000" s="129"/>
    </row>
    <row r="1001" spans="5:5" ht="15.75" customHeight="1" x14ac:dyDescent="0.25">
      <c r="E1001" s="129"/>
    </row>
    <row r="1002" spans="5:5" ht="15.75" customHeight="1" x14ac:dyDescent="0.25">
      <c r="E1002" s="129"/>
    </row>
  </sheetData>
  <mergeCells count="44">
    <mergeCell ref="B72:E72"/>
    <mergeCell ref="B73:E73"/>
    <mergeCell ref="B55:E55"/>
    <mergeCell ref="B56:E56"/>
    <mergeCell ref="C57:D57"/>
    <mergeCell ref="B63:E63"/>
    <mergeCell ref="B67:E67"/>
    <mergeCell ref="B71:E71"/>
    <mergeCell ref="B51:E51"/>
    <mergeCell ref="B17:C17"/>
    <mergeCell ref="F17:L17"/>
    <mergeCell ref="B18:C18"/>
    <mergeCell ref="F18:L18"/>
    <mergeCell ref="B19:I19"/>
    <mergeCell ref="J19:L19"/>
    <mergeCell ref="B27:E27"/>
    <mergeCell ref="B31:E31"/>
    <mergeCell ref="B35:E35"/>
    <mergeCell ref="B36:E36"/>
    <mergeCell ref="B45:E45"/>
    <mergeCell ref="B14:C14"/>
    <mergeCell ref="F14:L14"/>
    <mergeCell ref="B15:C15"/>
    <mergeCell ref="F15:L15"/>
    <mergeCell ref="B16:C16"/>
    <mergeCell ref="F16:L16"/>
    <mergeCell ref="B11:C11"/>
    <mergeCell ref="F11:L11"/>
    <mergeCell ref="B12:C12"/>
    <mergeCell ref="F12:L12"/>
    <mergeCell ref="B13:C13"/>
    <mergeCell ref="F13:L13"/>
    <mergeCell ref="B8:C8"/>
    <mergeCell ref="F8:L8"/>
    <mergeCell ref="B9:C9"/>
    <mergeCell ref="F9:L9"/>
    <mergeCell ref="B10:C10"/>
    <mergeCell ref="F10:L10"/>
    <mergeCell ref="B3:L3"/>
    <mergeCell ref="B4:L4"/>
    <mergeCell ref="B5:L5"/>
    <mergeCell ref="B6:L6"/>
    <mergeCell ref="B7:C7"/>
    <mergeCell ref="F7:L7"/>
  </mergeCells>
  <phoneticPr fontId="3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L1002"/>
  <sheetViews>
    <sheetView zoomScale="85" zoomScaleNormal="85" workbookViewId="0">
      <selection activeCell="B5" sqref="B5:L5"/>
    </sheetView>
  </sheetViews>
  <sheetFormatPr baseColWidth="10" defaultColWidth="14.42578125" defaultRowHeight="15" x14ac:dyDescent="0.25"/>
  <cols>
    <col min="1" max="2" width="5.28515625" customWidth="1"/>
    <col min="3" max="3" width="37.85546875" customWidth="1"/>
    <col min="4" max="4" width="10.7109375" bestFit="1" customWidth="1"/>
    <col min="5" max="5" width="12.7109375" bestFit="1" customWidth="1"/>
    <col min="6" max="6" width="13.140625" hidden="1" customWidth="1"/>
    <col min="7" max="7" width="11.85546875" customWidth="1"/>
    <col min="8" max="8" width="16.85546875" bestFit="1" customWidth="1"/>
    <col min="9" max="9" width="14.140625" bestFit="1" customWidth="1"/>
    <col min="10" max="11" width="18.28515625" bestFit="1" customWidth="1"/>
    <col min="12" max="12" width="18.7109375" bestFit="1" customWidth="1"/>
    <col min="13" max="27" width="10.7109375" customWidth="1"/>
  </cols>
  <sheetData>
    <row r="1" spans="2:12" x14ac:dyDescent="0.25">
      <c r="E1" s="129"/>
    </row>
    <row r="2" spans="2:12" ht="15.75" thickBot="1" x14ac:dyDescent="0.3">
      <c r="E2" s="129"/>
    </row>
    <row r="3" spans="2:12" x14ac:dyDescent="0.25">
      <c r="B3" s="372" t="s">
        <v>55</v>
      </c>
      <c r="C3" s="373"/>
      <c r="D3" s="373"/>
      <c r="E3" s="373"/>
      <c r="F3" s="373"/>
      <c r="G3" s="373"/>
      <c r="H3" s="373"/>
      <c r="I3" s="373"/>
      <c r="J3" s="373"/>
      <c r="K3" s="373"/>
      <c r="L3" s="374"/>
    </row>
    <row r="4" spans="2:12" x14ac:dyDescent="0.25">
      <c r="B4" s="495" t="s">
        <v>303</v>
      </c>
      <c r="C4" s="376"/>
      <c r="D4" s="376"/>
      <c r="E4" s="376"/>
      <c r="F4" s="376"/>
      <c r="G4" s="376"/>
      <c r="H4" s="376"/>
      <c r="I4" s="376"/>
      <c r="J4" s="376"/>
      <c r="K4" s="376"/>
      <c r="L4" s="377"/>
    </row>
    <row r="5" spans="2:12" x14ac:dyDescent="0.25">
      <c r="B5" s="496" t="s">
        <v>126</v>
      </c>
      <c r="C5" s="376"/>
      <c r="D5" s="376"/>
      <c r="E5" s="376"/>
      <c r="F5" s="376"/>
      <c r="G5" s="376"/>
      <c r="H5" s="376"/>
      <c r="I5" s="376"/>
      <c r="J5" s="376"/>
      <c r="K5" s="376"/>
      <c r="L5" s="377"/>
    </row>
    <row r="6" spans="2:12" x14ac:dyDescent="0.25">
      <c r="B6" s="496" t="s">
        <v>57</v>
      </c>
      <c r="C6" s="376"/>
      <c r="D6" s="376"/>
      <c r="E6" s="376"/>
      <c r="F6" s="376"/>
      <c r="G6" s="376"/>
      <c r="H6" s="376"/>
      <c r="I6" s="376"/>
      <c r="J6" s="376"/>
      <c r="K6" s="376"/>
      <c r="L6" s="377"/>
    </row>
    <row r="7" spans="2:12" x14ac:dyDescent="0.25">
      <c r="B7" s="497" t="s">
        <v>58</v>
      </c>
      <c r="C7" s="379"/>
      <c r="D7" s="130" t="s">
        <v>35</v>
      </c>
      <c r="E7" s="130" t="s">
        <v>59</v>
      </c>
      <c r="F7" s="498" t="s">
        <v>60</v>
      </c>
      <c r="G7" s="586"/>
      <c r="H7" s="381"/>
      <c r="I7" s="381"/>
      <c r="J7" s="381"/>
      <c r="K7" s="381"/>
      <c r="L7" s="382"/>
    </row>
    <row r="8" spans="2:12" x14ac:dyDescent="0.25">
      <c r="B8" s="499" t="s">
        <v>61</v>
      </c>
      <c r="C8" s="379"/>
      <c r="D8" s="108" t="s">
        <v>127</v>
      </c>
      <c r="E8" s="131">
        <v>1</v>
      </c>
      <c r="F8" s="500" t="s">
        <v>190</v>
      </c>
      <c r="G8" s="587"/>
      <c r="H8" s="381"/>
      <c r="I8" s="381"/>
      <c r="J8" s="381"/>
      <c r="K8" s="381"/>
      <c r="L8" s="382"/>
    </row>
    <row r="9" spans="2:12" ht="22.5" customHeight="1" x14ac:dyDescent="0.25">
      <c r="B9" s="501" t="s">
        <v>191</v>
      </c>
      <c r="C9" s="379"/>
      <c r="D9" s="132" t="s">
        <v>154</v>
      </c>
      <c r="E9" s="133">
        <v>800</v>
      </c>
      <c r="F9" s="500"/>
      <c r="G9" s="587"/>
      <c r="H9" s="381"/>
      <c r="I9" s="381"/>
      <c r="J9" s="381"/>
      <c r="K9" s="381"/>
      <c r="L9" s="382"/>
    </row>
    <row r="10" spans="2:12" x14ac:dyDescent="0.25">
      <c r="B10" s="499" t="s">
        <v>192</v>
      </c>
      <c r="C10" s="379"/>
      <c r="D10" s="108" t="s">
        <v>116</v>
      </c>
      <c r="E10" s="134">
        <v>0.2</v>
      </c>
      <c r="F10" s="500"/>
      <c r="G10" s="587"/>
      <c r="H10" s="381"/>
      <c r="I10" s="381"/>
      <c r="J10" s="381"/>
      <c r="K10" s="381"/>
      <c r="L10" s="382"/>
    </row>
    <row r="11" spans="2:12" x14ac:dyDescent="0.25">
      <c r="B11" s="499" t="s">
        <v>193</v>
      </c>
      <c r="C11" s="379"/>
      <c r="D11" s="108" t="s">
        <v>194</v>
      </c>
      <c r="E11" s="131">
        <v>80</v>
      </c>
      <c r="F11" s="500" t="s">
        <v>195</v>
      </c>
      <c r="G11" s="587"/>
      <c r="H11" s="381"/>
      <c r="I11" s="381"/>
      <c r="J11" s="381"/>
      <c r="K11" s="381"/>
      <c r="L11" s="382"/>
    </row>
    <row r="12" spans="2:12" x14ac:dyDescent="0.25">
      <c r="B12" s="499" t="s">
        <v>196</v>
      </c>
      <c r="C12" s="379"/>
      <c r="D12" s="108" t="s">
        <v>13</v>
      </c>
      <c r="E12" s="135">
        <v>64</v>
      </c>
      <c r="F12" s="500"/>
      <c r="G12" s="587"/>
      <c r="H12" s="381"/>
      <c r="I12" s="381"/>
      <c r="J12" s="381"/>
      <c r="K12" s="381"/>
      <c r="L12" s="382"/>
    </row>
    <row r="13" spans="2:12" x14ac:dyDescent="0.25">
      <c r="B13" s="499" t="s">
        <v>134</v>
      </c>
      <c r="C13" s="379"/>
      <c r="D13" s="108" t="s">
        <v>13</v>
      </c>
      <c r="E13" s="131">
        <v>1</v>
      </c>
      <c r="F13" s="500" t="s">
        <v>122</v>
      </c>
      <c r="G13" s="587"/>
      <c r="H13" s="381"/>
      <c r="I13" s="381"/>
      <c r="J13" s="381"/>
      <c r="K13" s="381"/>
      <c r="L13" s="382"/>
    </row>
    <row r="14" spans="2:12" x14ac:dyDescent="0.25">
      <c r="B14" s="499" t="s">
        <v>197</v>
      </c>
      <c r="C14" s="379"/>
      <c r="D14" s="108" t="s">
        <v>194</v>
      </c>
      <c r="E14" s="131">
        <v>3</v>
      </c>
      <c r="F14" s="500" t="s">
        <v>198</v>
      </c>
      <c r="G14" s="587"/>
      <c r="H14" s="381"/>
      <c r="I14" s="381"/>
      <c r="J14" s="381"/>
      <c r="K14" s="381"/>
      <c r="L14" s="382"/>
    </row>
    <row r="15" spans="2:12" x14ac:dyDescent="0.25">
      <c r="B15" s="499" t="s">
        <v>199</v>
      </c>
      <c r="C15" s="379"/>
      <c r="D15" s="108" t="s">
        <v>13</v>
      </c>
      <c r="E15" s="131">
        <v>0.48</v>
      </c>
      <c r="F15" s="500"/>
      <c r="G15" s="587"/>
      <c r="H15" s="381"/>
      <c r="I15" s="381"/>
      <c r="J15" s="381"/>
      <c r="K15" s="381"/>
      <c r="L15" s="382"/>
    </row>
    <row r="16" spans="2:12" x14ac:dyDescent="0.25">
      <c r="B16" s="499" t="s">
        <v>200</v>
      </c>
      <c r="C16" s="379"/>
      <c r="D16" s="108" t="s">
        <v>127</v>
      </c>
      <c r="E16" s="136"/>
      <c r="F16" s="500" t="s">
        <v>201</v>
      </c>
      <c r="G16" s="587"/>
      <c r="H16" s="381"/>
      <c r="I16" s="381"/>
      <c r="J16" s="381"/>
      <c r="K16" s="381"/>
      <c r="L16" s="382"/>
    </row>
    <row r="17" spans="2:12" x14ac:dyDescent="0.25">
      <c r="B17" s="499" t="s">
        <v>202</v>
      </c>
      <c r="C17" s="379"/>
      <c r="D17" s="108" t="s">
        <v>127</v>
      </c>
      <c r="E17" s="137">
        <v>35</v>
      </c>
      <c r="F17" s="500" t="s">
        <v>203</v>
      </c>
      <c r="G17" s="587"/>
      <c r="H17" s="381"/>
      <c r="I17" s="381"/>
      <c r="J17" s="381"/>
      <c r="K17" s="381"/>
      <c r="L17" s="382"/>
    </row>
    <row r="18" spans="2:12" x14ac:dyDescent="0.25">
      <c r="B18" s="499" t="s">
        <v>204</v>
      </c>
      <c r="C18" s="379"/>
      <c r="D18" s="108" t="s">
        <v>127</v>
      </c>
      <c r="E18" s="138"/>
      <c r="F18" s="500" t="s">
        <v>205</v>
      </c>
      <c r="G18" s="587"/>
      <c r="H18" s="381"/>
      <c r="I18" s="381"/>
      <c r="J18" s="381"/>
      <c r="K18" s="381"/>
      <c r="L18" s="382"/>
    </row>
    <row r="19" spans="2:12" ht="6" customHeight="1" x14ac:dyDescent="0.25">
      <c r="B19" s="393"/>
      <c r="C19" s="381"/>
      <c r="D19" s="381"/>
      <c r="E19" s="381"/>
      <c r="F19" s="381"/>
      <c r="G19" s="381"/>
      <c r="H19" s="381"/>
      <c r="I19" s="379"/>
      <c r="J19" s="505"/>
      <c r="K19" s="381"/>
      <c r="L19" s="382"/>
    </row>
    <row r="20" spans="2:12" ht="38.25" x14ac:dyDescent="0.25">
      <c r="B20" s="139" t="s">
        <v>81</v>
      </c>
      <c r="C20" s="140" t="s">
        <v>58</v>
      </c>
      <c r="D20" s="140" t="s">
        <v>35</v>
      </c>
      <c r="E20" s="140" t="s">
        <v>59</v>
      </c>
      <c r="F20" s="140" t="s">
        <v>298</v>
      </c>
      <c r="G20" s="140" t="s">
        <v>299</v>
      </c>
      <c r="H20" s="140" t="s">
        <v>82</v>
      </c>
      <c r="I20" s="140" t="s">
        <v>83</v>
      </c>
      <c r="J20" s="140" t="s">
        <v>84</v>
      </c>
      <c r="K20" s="140" t="s">
        <v>85</v>
      </c>
      <c r="L20" s="141" t="s">
        <v>86</v>
      </c>
    </row>
    <row r="21" spans="2:12" ht="15.75" customHeight="1" x14ac:dyDescent="0.25">
      <c r="B21" s="261">
        <v>1</v>
      </c>
      <c r="C21" s="262" t="s">
        <v>206</v>
      </c>
      <c r="D21" s="262"/>
      <c r="E21" s="263"/>
      <c r="F21" s="264"/>
      <c r="G21" s="264"/>
      <c r="H21" s="265"/>
      <c r="I21" s="263"/>
      <c r="J21" s="266"/>
      <c r="K21" s="264"/>
      <c r="L21" s="267"/>
    </row>
    <row r="22" spans="2:12" ht="15.75" customHeight="1" x14ac:dyDescent="0.25">
      <c r="B22" s="268" t="s">
        <v>88</v>
      </c>
      <c r="C22" s="269" t="s">
        <v>87</v>
      </c>
      <c r="D22" s="269"/>
      <c r="E22" s="263"/>
      <c r="F22" s="264"/>
      <c r="G22" s="264"/>
      <c r="H22" s="265"/>
      <c r="I22" s="263"/>
      <c r="J22" s="266"/>
      <c r="K22" s="264"/>
      <c r="L22" s="267"/>
    </row>
    <row r="23" spans="2:12" ht="29.25" customHeight="1" x14ac:dyDescent="0.25">
      <c r="B23" s="270" t="s">
        <v>207</v>
      </c>
      <c r="C23" s="271" t="s">
        <v>208</v>
      </c>
      <c r="D23" s="272" t="s">
        <v>22</v>
      </c>
      <c r="E23" s="272">
        <v>800</v>
      </c>
      <c r="F23" s="588">
        <v>873</v>
      </c>
      <c r="G23" s="588">
        <f>F23*1.06</f>
        <v>925.38</v>
      </c>
      <c r="H23" s="588">
        <f>+G23*E23</f>
        <v>740304</v>
      </c>
      <c r="I23" s="588">
        <f t="shared" ref="I23:I26" si="0">E$16</f>
        <v>0</v>
      </c>
      <c r="J23" s="588">
        <f t="shared" ref="J23:J26" si="1">+I23*H23</f>
        <v>0</v>
      </c>
      <c r="K23" s="272">
        <f t="shared" ref="K23:K26" si="2">J23-L23</f>
        <v>0</v>
      </c>
      <c r="L23" s="272"/>
    </row>
    <row r="24" spans="2:12" ht="15.75" customHeight="1" x14ac:dyDescent="0.25">
      <c r="B24" s="270" t="s">
        <v>209</v>
      </c>
      <c r="C24" s="273" t="s">
        <v>25</v>
      </c>
      <c r="D24" s="272" t="s">
        <v>22</v>
      </c>
      <c r="E24" s="272">
        <v>800</v>
      </c>
      <c r="F24" s="600">
        <v>407</v>
      </c>
      <c r="G24" s="588">
        <f t="shared" ref="G24:G72" si="3">F24*1.06</f>
        <v>431.42</v>
      </c>
      <c r="H24" s="588">
        <f t="shared" ref="H24:H26" si="4">+G24*E24</f>
        <v>345136</v>
      </c>
      <c r="I24" s="588">
        <f t="shared" si="0"/>
        <v>0</v>
      </c>
      <c r="J24" s="588">
        <f t="shared" si="1"/>
        <v>0</v>
      </c>
      <c r="K24" s="264">
        <f t="shared" si="2"/>
        <v>0</v>
      </c>
      <c r="L24" s="272"/>
    </row>
    <row r="25" spans="2:12" ht="15.75" customHeight="1" x14ac:dyDescent="0.25">
      <c r="B25" s="270" t="s">
        <v>210</v>
      </c>
      <c r="C25" s="273" t="s">
        <v>30</v>
      </c>
      <c r="D25" s="272" t="s">
        <v>22</v>
      </c>
      <c r="E25" s="272">
        <v>800</v>
      </c>
      <c r="F25" s="600">
        <v>244</v>
      </c>
      <c r="G25" s="588">
        <f t="shared" si="3"/>
        <v>258.64</v>
      </c>
      <c r="H25" s="588">
        <f t="shared" si="4"/>
        <v>206912</v>
      </c>
      <c r="I25" s="588">
        <f>E16</f>
        <v>0</v>
      </c>
      <c r="J25" s="588">
        <f t="shared" si="1"/>
        <v>0</v>
      </c>
      <c r="K25" s="264">
        <f>J25-L25</f>
        <v>0</v>
      </c>
      <c r="L25" s="272"/>
    </row>
    <row r="26" spans="2:12" ht="15.75" customHeight="1" x14ac:dyDescent="0.25">
      <c r="B26" s="270" t="s">
        <v>252</v>
      </c>
      <c r="C26" s="273" t="s">
        <v>211</v>
      </c>
      <c r="D26" s="272" t="s">
        <v>13</v>
      </c>
      <c r="E26" s="264">
        <v>65</v>
      </c>
      <c r="F26" s="600">
        <v>407</v>
      </c>
      <c r="G26" s="588">
        <f t="shared" si="3"/>
        <v>431.42</v>
      </c>
      <c r="H26" s="588">
        <f t="shared" si="4"/>
        <v>28042.3</v>
      </c>
      <c r="I26" s="588">
        <f t="shared" si="0"/>
        <v>0</v>
      </c>
      <c r="J26" s="589">
        <f t="shared" si="1"/>
        <v>0</v>
      </c>
      <c r="K26" s="264">
        <f t="shared" si="2"/>
        <v>0</v>
      </c>
      <c r="L26" s="272">
        <f>J26</f>
        <v>0</v>
      </c>
    </row>
    <row r="27" spans="2:12" ht="15.75" customHeight="1" x14ac:dyDescent="0.25">
      <c r="B27" s="506" t="s">
        <v>212</v>
      </c>
      <c r="C27" s="503"/>
      <c r="D27" s="503"/>
      <c r="E27" s="504"/>
      <c r="F27" s="600"/>
      <c r="G27" s="588"/>
      <c r="H27" s="590">
        <f>SUM(H23:H26)</f>
        <v>1320394.3</v>
      </c>
      <c r="I27" s="590"/>
      <c r="J27" s="590">
        <f t="shared" ref="J27:L27" si="5">SUM(J23:J26)</f>
        <v>0</v>
      </c>
      <c r="K27" s="265">
        <f t="shared" si="5"/>
        <v>0</v>
      </c>
      <c r="L27" s="274">
        <f t="shared" si="5"/>
        <v>0</v>
      </c>
    </row>
    <row r="28" spans="2:12" ht="15.75" customHeight="1" x14ac:dyDescent="0.25">
      <c r="B28" s="268" t="s">
        <v>89</v>
      </c>
      <c r="C28" s="269" t="s">
        <v>98</v>
      </c>
      <c r="D28" s="269"/>
      <c r="E28" s="266"/>
      <c r="F28" s="590"/>
      <c r="G28" s="588"/>
      <c r="H28" s="590"/>
      <c r="I28" s="591"/>
      <c r="J28" s="591"/>
      <c r="K28" s="265"/>
      <c r="L28" s="274"/>
    </row>
    <row r="29" spans="2:12" ht="15.75" customHeight="1" x14ac:dyDescent="0.25">
      <c r="B29" s="275" t="s">
        <v>213</v>
      </c>
      <c r="C29" s="273" t="s">
        <v>43</v>
      </c>
      <c r="D29" s="263" t="s">
        <v>214</v>
      </c>
      <c r="E29" s="264">
        <v>64</v>
      </c>
      <c r="F29" s="600">
        <v>7950</v>
      </c>
      <c r="G29" s="588">
        <f t="shared" si="3"/>
        <v>8427</v>
      </c>
      <c r="H29" s="588">
        <f>+G29*E29</f>
        <v>539328</v>
      </c>
      <c r="I29" s="588">
        <f t="shared" ref="I29:I30" si="6">E$16</f>
        <v>0</v>
      </c>
      <c r="J29" s="589">
        <f t="shared" ref="J29:J30" si="7">+I29*H29</f>
        <v>0</v>
      </c>
      <c r="K29" s="264">
        <f t="shared" ref="K29:K30" si="8">J29-L29</f>
        <v>0</v>
      </c>
      <c r="L29" s="272"/>
    </row>
    <row r="30" spans="2:12" ht="15.75" customHeight="1" x14ac:dyDescent="0.25">
      <c r="B30" s="275" t="s">
        <v>215</v>
      </c>
      <c r="C30" s="273" t="s">
        <v>50</v>
      </c>
      <c r="D30" s="263" t="s">
        <v>13</v>
      </c>
      <c r="E30" s="264">
        <v>1</v>
      </c>
      <c r="F30" s="600">
        <v>38000</v>
      </c>
      <c r="G30" s="588">
        <f t="shared" si="3"/>
        <v>40280</v>
      </c>
      <c r="H30" s="588">
        <f>+G30*E30</f>
        <v>40280</v>
      </c>
      <c r="I30" s="588">
        <f t="shared" si="6"/>
        <v>0</v>
      </c>
      <c r="J30" s="589">
        <f t="shared" si="7"/>
        <v>0</v>
      </c>
      <c r="K30" s="264">
        <f t="shared" si="8"/>
        <v>0</v>
      </c>
      <c r="L30" s="272"/>
    </row>
    <row r="31" spans="2:12" ht="15.75" customHeight="1" x14ac:dyDescent="0.25">
      <c r="B31" s="506" t="s">
        <v>216</v>
      </c>
      <c r="C31" s="503"/>
      <c r="D31" s="503"/>
      <c r="E31" s="504"/>
      <c r="F31" s="600"/>
      <c r="G31" s="588"/>
      <c r="H31" s="590">
        <f>SUM(H29:H30)</f>
        <v>579608</v>
      </c>
      <c r="I31" s="589"/>
      <c r="J31" s="590">
        <f t="shared" ref="J31:L31" si="9">SUM(J29:J30)</f>
        <v>0</v>
      </c>
      <c r="K31" s="265">
        <f t="shared" si="9"/>
        <v>0</v>
      </c>
      <c r="L31" s="274">
        <f t="shared" si="9"/>
        <v>0</v>
      </c>
    </row>
    <row r="32" spans="2:12" ht="15.75" customHeight="1" x14ac:dyDescent="0.25">
      <c r="B32" s="268" t="s">
        <v>90</v>
      </c>
      <c r="C32" s="269" t="s">
        <v>107</v>
      </c>
      <c r="D32" s="269"/>
      <c r="E32" s="263"/>
      <c r="F32" s="600"/>
      <c r="G32" s="588"/>
      <c r="H32" s="590"/>
      <c r="I32" s="589"/>
      <c r="J32" s="591"/>
      <c r="K32" s="264"/>
      <c r="L32" s="267"/>
    </row>
    <row r="33" spans="2:12" ht="15.75" customHeight="1" x14ac:dyDescent="0.25">
      <c r="B33" s="275" t="s">
        <v>217</v>
      </c>
      <c r="C33" s="273" t="s">
        <v>0</v>
      </c>
      <c r="D33" s="276">
        <v>0.05</v>
      </c>
      <c r="E33" s="264">
        <v>1</v>
      </c>
      <c r="F33" s="600">
        <v>62283</v>
      </c>
      <c r="G33" s="588">
        <f t="shared" si="3"/>
        <v>66019.98000000001</v>
      </c>
      <c r="H33" s="588">
        <f>+G33*E33</f>
        <v>66019.98000000001</v>
      </c>
      <c r="I33" s="588">
        <f t="shared" ref="I33:I34" si="10">E$16</f>
        <v>0</v>
      </c>
      <c r="J33" s="589">
        <f t="shared" ref="J33:J34" si="11">+I33*H33</f>
        <v>0</v>
      </c>
      <c r="K33" s="264">
        <f t="shared" ref="K33:K34" si="12">J33-L33</f>
        <v>0</v>
      </c>
      <c r="L33" s="272"/>
    </row>
    <row r="34" spans="2:12" ht="15.75" customHeight="1" x14ac:dyDescent="0.25">
      <c r="B34" s="275" t="s">
        <v>218</v>
      </c>
      <c r="C34" s="273" t="s">
        <v>219</v>
      </c>
      <c r="D34" s="276">
        <v>0.2</v>
      </c>
      <c r="E34" s="264">
        <v>1</v>
      </c>
      <c r="F34" s="600">
        <v>109360</v>
      </c>
      <c r="G34" s="588">
        <f t="shared" si="3"/>
        <v>115921.60000000001</v>
      </c>
      <c r="H34" s="588">
        <f>+G34*E34</f>
        <v>115921.60000000001</v>
      </c>
      <c r="I34" s="588">
        <f t="shared" si="10"/>
        <v>0</v>
      </c>
      <c r="J34" s="589">
        <f t="shared" si="11"/>
        <v>0</v>
      </c>
      <c r="K34" s="264">
        <f t="shared" si="12"/>
        <v>0</v>
      </c>
      <c r="L34" s="272">
        <f>J34</f>
        <v>0</v>
      </c>
    </row>
    <row r="35" spans="2:12" ht="15.75" customHeight="1" x14ac:dyDescent="0.25">
      <c r="B35" s="506" t="s">
        <v>220</v>
      </c>
      <c r="C35" s="503"/>
      <c r="D35" s="503"/>
      <c r="E35" s="504"/>
      <c r="F35" s="600"/>
      <c r="G35" s="588"/>
      <c r="H35" s="590">
        <f>SUM(H33:H34)</f>
        <v>181941.58000000002</v>
      </c>
      <c r="I35" s="591"/>
      <c r="J35" s="590">
        <f t="shared" ref="J35:L35" si="13">SUM(J33:J34)</f>
        <v>0</v>
      </c>
      <c r="K35" s="265">
        <f t="shared" si="13"/>
        <v>0</v>
      </c>
      <c r="L35" s="274">
        <f t="shared" si="13"/>
        <v>0</v>
      </c>
    </row>
    <row r="36" spans="2:12" ht="15.75" customHeight="1" x14ac:dyDescent="0.25">
      <c r="B36" s="506" t="s">
        <v>221</v>
      </c>
      <c r="C36" s="503"/>
      <c r="D36" s="503"/>
      <c r="E36" s="504"/>
      <c r="F36" s="600"/>
      <c r="G36" s="588"/>
      <c r="H36" s="590">
        <f>H35+H31+H27</f>
        <v>2081943.8800000001</v>
      </c>
      <c r="I36" s="591"/>
      <c r="J36" s="590">
        <f t="shared" ref="J36:L36" si="14">J35+J31+J27</f>
        <v>0</v>
      </c>
      <c r="K36" s="265">
        <f t="shared" si="14"/>
        <v>0</v>
      </c>
      <c r="L36" s="274">
        <f t="shared" si="14"/>
        <v>0</v>
      </c>
    </row>
    <row r="37" spans="2:12" ht="15.75" customHeight="1" x14ac:dyDescent="0.25">
      <c r="B37" s="277">
        <v>2</v>
      </c>
      <c r="C37" s="278" t="s">
        <v>222</v>
      </c>
      <c r="D37" s="278"/>
      <c r="E37" s="279"/>
      <c r="F37" s="592"/>
      <c r="G37" s="588"/>
      <c r="H37" s="592"/>
      <c r="I37" s="593"/>
      <c r="J37" s="592"/>
      <c r="K37" s="280"/>
      <c r="L37" s="281"/>
    </row>
    <row r="38" spans="2:12" ht="15.75" customHeight="1" x14ac:dyDescent="0.25">
      <c r="B38" s="282" t="s">
        <v>99</v>
      </c>
      <c r="C38" s="278" t="s">
        <v>87</v>
      </c>
      <c r="D38" s="278"/>
      <c r="E38" s="283"/>
      <c r="F38" s="595"/>
      <c r="G38" s="588"/>
      <c r="H38" s="592"/>
      <c r="I38" s="594"/>
      <c r="J38" s="595"/>
      <c r="K38" s="284"/>
      <c r="L38" s="286"/>
    </row>
    <row r="39" spans="2:12" ht="15.75" customHeight="1" x14ac:dyDescent="0.25">
      <c r="B39" s="282" t="s">
        <v>223</v>
      </c>
      <c r="C39" s="287" t="s">
        <v>28</v>
      </c>
      <c r="D39" s="283" t="s">
        <v>7</v>
      </c>
      <c r="E39" s="284">
        <v>160</v>
      </c>
      <c r="F39" s="595">
        <v>1019</v>
      </c>
      <c r="G39" s="588">
        <f t="shared" si="3"/>
        <v>1080.1400000000001</v>
      </c>
      <c r="H39" s="595">
        <f>E39*G39</f>
        <v>172822.40000000002</v>
      </c>
      <c r="I39" s="594">
        <f t="shared" ref="I39:I44" si="15">E$17</f>
        <v>35</v>
      </c>
      <c r="J39" s="595">
        <f t="shared" ref="J39:J44" si="16">+I39*H39</f>
        <v>6048784.0000000009</v>
      </c>
      <c r="K39" s="284">
        <f t="shared" ref="K39:K44" si="17">J39-L39</f>
        <v>6048784.0000000009</v>
      </c>
      <c r="L39" s="286"/>
    </row>
    <row r="40" spans="2:12" ht="15.75" customHeight="1" x14ac:dyDescent="0.25">
      <c r="B40" s="282" t="s">
        <v>224</v>
      </c>
      <c r="C40" s="287" t="s">
        <v>24</v>
      </c>
      <c r="D40" s="283" t="s">
        <v>22</v>
      </c>
      <c r="E40" s="284">
        <v>160</v>
      </c>
      <c r="F40" s="595">
        <v>815</v>
      </c>
      <c r="G40" s="588">
        <f t="shared" si="3"/>
        <v>863.90000000000009</v>
      </c>
      <c r="H40" s="595">
        <f t="shared" ref="H40:H44" si="18">E40*G40</f>
        <v>138224</v>
      </c>
      <c r="I40" s="594">
        <f t="shared" si="15"/>
        <v>35</v>
      </c>
      <c r="J40" s="595">
        <f t="shared" si="16"/>
        <v>4837840</v>
      </c>
      <c r="K40" s="284">
        <f t="shared" si="17"/>
        <v>4837840</v>
      </c>
      <c r="L40" s="286"/>
    </row>
    <row r="41" spans="2:12" ht="15.75" customHeight="1" x14ac:dyDescent="0.25">
      <c r="B41" s="282" t="s">
        <v>225</v>
      </c>
      <c r="C41" s="287" t="s">
        <v>29</v>
      </c>
      <c r="D41" s="283" t="s">
        <v>22</v>
      </c>
      <c r="E41" s="284">
        <v>800</v>
      </c>
      <c r="F41" s="595">
        <v>873</v>
      </c>
      <c r="G41" s="588">
        <f t="shared" si="3"/>
        <v>925.38</v>
      </c>
      <c r="H41" s="595">
        <f t="shared" si="18"/>
        <v>740304</v>
      </c>
      <c r="I41" s="594">
        <f t="shared" si="15"/>
        <v>35</v>
      </c>
      <c r="J41" s="595">
        <f t="shared" si="16"/>
        <v>25910640</v>
      </c>
      <c r="K41" s="284">
        <f t="shared" si="17"/>
        <v>5910640</v>
      </c>
      <c r="L41" s="286">
        <v>20000000</v>
      </c>
    </row>
    <row r="42" spans="2:12" ht="15.75" customHeight="1" x14ac:dyDescent="0.25">
      <c r="B42" s="282" t="s">
        <v>226</v>
      </c>
      <c r="C42" s="287" t="s">
        <v>25</v>
      </c>
      <c r="D42" s="283" t="s">
        <v>22</v>
      </c>
      <c r="E42" s="284">
        <v>800</v>
      </c>
      <c r="F42" s="595">
        <v>407</v>
      </c>
      <c r="G42" s="588">
        <f t="shared" si="3"/>
        <v>431.42</v>
      </c>
      <c r="H42" s="595">
        <f t="shared" si="18"/>
        <v>345136</v>
      </c>
      <c r="I42" s="594">
        <f t="shared" si="15"/>
        <v>35</v>
      </c>
      <c r="J42" s="595">
        <f t="shared" si="16"/>
        <v>12079760</v>
      </c>
      <c r="K42" s="284">
        <f t="shared" si="17"/>
        <v>2079760</v>
      </c>
      <c r="L42" s="286">
        <v>10000000</v>
      </c>
    </row>
    <row r="43" spans="2:12" ht="15.75" customHeight="1" x14ac:dyDescent="0.25">
      <c r="B43" s="282" t="s">
        <v>227</v>
      </c>
      <c r="C43" s="287" t="s">
        <v>30</v>
      </c>
      <c r="D43" s="283" t="s">
        <v>22</v>
      </c>
      <c r="E43" s="284">
        <v>800</v>
      </c>
      <c r="F43" s="595">
        <v>244</v>
      </c>
      <c r="G43" s="588">
        <f t="shared" si="3"/>
        <v>258.64</v>
      </c>
      <c r="H43" s="595">
        <f t="shared" si="18"/>
        <v>206912</v>
      </c>
      <c r="I43" s="594">
        <f t="shared" si="15"/>
        <v>35</v>
      </c>
      <c r="J43" s="595">
        <f t="shared" si="16"/>
        <v>7241920</v>
      </c>
      <c r="K43" s="284">
        <f t="shared" si="17"/>
        <v>7241920</v>
      </c>
      <c r="L43" s="286"/>
    </row>
    <row r="44" spans="2:12" ht="15.75" customHeight="1" x14ac:dyDescent="0.25">
      <c r="B44" s="282" t="s">
        <v>228</v>
      </c>
      <c r="C44" s="287" t="s">
        <v>31</v>
      </c>
      <c r="D44" s="283" t="s">
        <v>13</v>
      </c>
      <c r="E44" s="284">
        <v>385</v>
      </c>
      <c r="F44" s="595">
        <v>407</v>
      </c>
      <c r="G44" s="588">
        <f t="shared" si="3"/>
        <v>431.42</v>
      </c>
      <c r="H44" s="595">
        <f t="shared" si="18"/>
        <v>166096.70000000001</v>
      </c>
      <c r="I44" s="594">
        <f t="shared" si="15"/>
        <v>35</v>
      </c>
      <c r="J44" s="595">
        <f t="shared" si="16"/>
        <v>5813384.5</v>
      </c>
      <c r="K44" s="284">
        <f t="shared" si="17"/>
        <v>0</v>
      </c>
      <c r="L44" s="286">
        <f>J44</f>
        <v>5813384.5</v>
      </c>
    </row>
    <row r="45" spans="2:12" ht="15.75" customHeight="1" x14ac:dyDescent="0.25">
      <c r="B45" s="502" t="s">
        <v>229</v>
      </c>
      <c r="C45" s="503"/>
      <c r="D45" s="503"/>
      <c r="E45" s="504"/>
      <c r="F45" s="595"/>
      <c r="G45" s="588"/>
      <c r="H45" s="592">
        <f>SUM(H39:H44)</f>
        <v>1769495.0999999999</v>
      </c>
      <c r="I45" s="592"/>
      <c r="J45" s="592">
        <f t="shared" ref="J45:L45" si="19">SUM(J39:J44)</f>
        <v>61932328.5</v>
      </c>
      <c r="K45" s="285">
        <f t="shared" si="19"/>
        <v>26118944</v>
      </c>
      <c r="L45" s="288">
        <f t="shared" si="19"/>
        <v>35813384.5</v>
      </c>
    </row>
    <row r="46" spans="2:12" ht="15.75" customHeight="1" x14ac:dyDescent="0.25">
      <c r="B46" s="289" t="s">
        <v>100</v>
      </c>
      <c r="C46" s="278" t="s">
        <v>98</v>
      </c>
      <c r="D46" s="278"/>
      <c r="E46" s="283"/>
      <c r="F46" s="595"/>
      <c r="G46" s="588"/>
      <c r="H46" s="592"/>
      <c r="I46" s="594"/>
      <c r="J46" s="595"/>
      <c r="K46" s="284"/>
      <c r="L46" s="286"/>
    </row>
    <row r="47" spans="2:12" ht="15.75" customHeight="1" x14ac:dyDescent="0.25">
      <c r="B47" s="282" t="s">
        <v>230</v>
      </c>
      <c r="C47" s="287" t="s">
        <v>51</v>
      </c>
      <c r="D47" s="283" t="s">
        <v>35</v>
      </c>
      <c r="E47" s="284">
        <v>160</v>
      </c>
      <c r="F47" s="595">
        <v>0</v>
      </c>
      <c r="G47" s="588">
        <f t="shared" si="3"/>
        <v>0</v>
      </c>
      <c r="H47" s="595">
        <f>E47*G47</f>
        <v>0</v>
      </c>
      <c r="I47" s="594">
        <f>+J$19</f>
        <v>0</v>
      </c>
      <c r="J47" s="595">
        <f t="shared" ref="J47:J50" si="20">+I47*H47</f>
        <v>0</v>
      </c>
      <c r="K47" s="284">
        <f t="shared" ref="K47:K50" si="21">J47-L47</f>
        <v>0</v>
      </c>
      <c r="L47" s="286"/>
    </row>
    <row r="48" spans="2:12" ht="15.75" customHeight="1" x14ac:dyDescent="0.25">
      <c r="B48" s="282" t="s">
        <v>231</v>
      </c>
      <c r="C48" s="287" t="s">
        <v>45</v>
      </c>
      <c r="D48" s="283" t="s">
        <v>13</v>
      </c>
      <c r="E48" s="290">
        <v>0.48</v>
      </c>
      <c r="F48" s="595">
        <v>68000</v>
      </c>
      <c r="G48" s="588">
        <f t="shared" si="3"/>
        <v>72080</v>
      </c>
      <c r="H48" s="595">
        <f t="shared" ref="H48:H50" si="22">E48*G48</f>
        <v>34598.400000000001</v>
      </c>
      <c r="I48" s="594">
        <f t="shared" ref="I48:I50" si="23">E$17</f>
        <v>35</v>
      </c>
      <c r="J48" s="595">
        <f t="shared" si="20"/>
        <v>1210944</v>
      </c>
      <c r="K48" s="284">
        <f t="shared" si="21"/>
        <v>1210944</v>
      </c>
      <c r="L48" s="286"/>
    </row>
    <row r="49" spans="2:12" ht="15.75" customHeight="1" x14ac:dyDescent="0.25">
      <c r="B49" s="282" t="s">
        <v>232</v>
      </c>
      <c r="C49" s="287" t="s">
        <v>43</v>
      </c>
      <c r="D49" s="283" t="s">
        <v>13</v>
      </c>
      <c r="E49" s="284">
        <v>64</v>
      </c>
      <c r="F49" s="595">
        <v>7950</v>
      </c>
      <c r="G49" s="588">
        <f t="shared" si="3"/>
        <v>8427</v>
      </c>
      <c r="H49" s="595">
        <f t="shared" si="22"/>
        <v>539328</v>
      </c>
      <c r="I49" s="594">
        <f t="shared" si="23"/>
        <v>35</v>
      </c>
      <c r="J49" s="595">
        <f t="shared" si="20"/>
        <v>18876480</v>
      </c>
      <c r="K49" s="284">
        <f t="shared" si="21"/>
        <v>18876480</v>
      </c>
      <c r="L49" s="286"/>
    </row>
    <row r="50" spans="2:12" ht="15.75" customHeight="1" x14ac:dyDescent="0.25">
      <c r="B50" s="282" t="s">
        <v>233</v>
      </c>
      <c r="C50" s="287" t="s">
        <v>50</v>
      </c>
      <c r="D50" s="283" t="s">
        <v>13</v>
      </c>
      <c r="E50" s="284">
        <v>1</v>
      </c>
      <c r="F50" s="595">
        <v>38000</v>
      </c>
      <c r="G50" s="588">
        <f t="shared" si="3"/>
        <v>40280</v>
      </c>
      <c r="H50" s="595">
        <f t="shared" si="22"/>
        <v>40280</v>
      </c>
      <c r="I50" s="594">
        <f t="shared" si="23"/>
        <v>35</v>
      </c>
      <c r="J50" s="595">
        <f t="shared" si="20"/>
        <v>1409800</v>
      </c>
      <c r="K50" s="284">
        <f t="shared" si="21"/>
        <v>1409800</v>
      </c>
      <c r="L50" s="286"/>
    </row>
    <row r="51" spans="2:12" ht="15.75" customHeight="1" x14ac:dyDescent="0.25">
      <c r="B51" s="502" t="s">
        <v>234</v>
      </c>
      <c r="C51" s="503"/>
      <c r="D51" s="503"/>
      <c r="E51" s="504"/>
      <c r="F51" s="595"/>
      <c r="G51" s="588"/>
      <c r="H51" s="592">
        <f>SUM(H47:H50)</f>
        <v>614206.4</v>
      </c>
      <c r="I51" s="592"/>
      <c r="J51" s="592">
        <f t="shared" ref="J51:L51" si="24">SUM(J47:J50)</f>
        <v>21497224</v>
      </c>
      <c r="K51" s="285">
        <f t="shared" si="24"/>
        <v>21497224</v>
      </c>
      <c r="L51" s="288">
        <f t="shared" si="24"/>
        <v>0</v>
      </c>
    </row>
    <row r="52" spans="2:12" ht="15.75" customHeight="1" x14ac:dyDescent="0.25">
      <c r="B52" s="289" t="s">
        <v>101</v>
      </c>
      <c r="C52" s="278" t="s">
        <v>107</v>
      </c>
      <c r="D52" s="278"/>
      <c r="E52" s="283"/>
      <c r="F52" s="595"/>
      <c r="G52" s="588"/>
      <c r="H52" s="595"/>
      <c r="I52" s="594"/>
      <c r="J52" s="595"/>
      <c r="K52" s="284"/>
      <c r="L52" s="286"/>
    </row>
    <row r="53" spans="2:12" ht="15.75" customHeight="1" x14ac:dyDescent="0.25">
      <c r="B53" s="282" t="s">
        <v>235</v>
      </c>
      <c r="C53" s="287" t="s">
        <v>0</v>
      </c>
      <c r="D53" s="291">
        <v>0.05</v>
      </c>
      <c r="E53" s="284">
        <v>1</v>
      </c>
      <c r="F53" s="595">
        <v>83467</v>
      </c>
      <c r="G53" s="588">
        <f t="shared" si="3"/>
        <v>88475.02</v>
      </c>
      <c r="H53" s="595">
        <f>E53*G53</f>
        <v>88475.02</v>
      </c>
      <c r="I53" s="594">
        <f t="shared" ref="I53:I54" si="25">E$17</f>
        <v>35</v>
      </c>
      <c r="J53" s="595">
        <f t="shared" ref="J53:J54" si="26">+I53*H53</f>
        <v>3096625.7</v>
      </c>
      <c r="K53" s="284">
        <f t="shared" ref="K53:K54" si="27">J53-L53</f>
        <v>0</v>
      </c>
      <c r="L53" s="286">
        <f>J53</f>
        <v>3096625.7</v>
      </c>
    </row>
    <row r="54" spans="2:12" ht="15.75" customHeight="1" x14ac:dyDescent="0.25">
      <c r="B54" s="282" t="s">
        <v>236</v>
      </c>
      <c r="C54" s="287" t="s">
        <v>1</v>
      </c>
      <c r="D54" s="291">
        <v>0.2</v>
      </c>
      <c r="E54" s="284">
        <v>1</v>
      </c>
      <c r="F54" s="595">
        <v>115888</v>
      </c>
      <c r="G54" s="588">
        <f t="shared" si="3"/>
        <v>122841.28000000001</v>
      </c>
      <c r="H54" s="595">
        <f>E54*G54</f>
        <v>122841.28000000001</v>
      </c>
      <c r="I54" s="594">
        <f t="shared" si="25"/>
        <v>35</v>
      </c>
      <c r="J54" s="595">
        <f t="shared" si="26"/>
        <v>4299444.8000000007</v>
      </c>
      <c r="K54" s="284">
        <f t="shared" si="27"/>
        <v>0</v>
      </c>
      <c r="L54" s="286">
        <f>J54</f>
        <v>4299444.8000000007</v>
      </c>
    </row>
    <row r="55" spans="2:12" ht="15.75" customHeight="1" x14ac:dyDescent="0.25">
      <c r="B55" s="502" t="s">
        <v>237</v>
      </c>
      <c r="C55" s="503"/>
      <c r="D55" s="503"/>
      <c r="E55" s="504"/>
      <c r="F55" s="595"/>
      <c r="G55" s="588"/>
      <c r="H55" s="592">
        <f>SUM(H53:H54)</f>
        <v>211316.30000000002</v>
      </c>
      <c r="I55" s="592"/>
      <c r="J55" s="592">
        <f t="shared" ref="J55:L55" si="28">SUM(J52:J54)</f>
        <v>7396070.5000000009</v>
      </c>
      <c r="K55" s="285">
        <f t="shared" si="28"/>
        <v>0</v>
      </c>
      <c r="L55" s="288">
        <f t="shared" si="28"/>
        <v>7396070.5000000009</v>
      </c>
    </row>
    <row r="56" spans="2:12" ht="15.75" customHeight="1" x14ac:dyDescent="0.25">
      <c r="B56" s="502" t="s">
        <v>238</v>
      </c>
      <c r="C56" s="503"/>
      <c r="D56" s="503"/>
      <c r="E56" s="504"/>
      <c r="F56" s="595"/>
      <c r="G56" s="588"/>
      <c r="H56" s="592">
        <f>H55+H51+H45</f>
        <v>2595017.7999999998</v>
      </c>
      <c r="I56" s="592"/>
      <c r="J56" s="592">
        <f t="shared" ref="J56:L56" si="29">J55+J51+J45</f>
        <v>90825623</v>
      </c>
      <c r="K56" s="285">
        <f t="shared" si="29"/>
        <v>47616168</v>
      </c>
      <c r="L56" s="288">
        <f t="shared" si="29"/>
        <v>43209455</v>
      </c>
    </row>
    <row r="57" spans="2:12" ht="15.75" customHeight="1" x14ac:dyDescent="0.25">
      <c r="B57" s="292">
        <v>3</v>
      </c>
      <c r="C57" s="509" t="s">
        <v>239</v>
      </c>
      <c r="D57" s="504"/>
      <c r="E57" s="293"/>
      <c r="F57" s="601"/>
      <c r="G57" s="588"/>
      <c r="H57" s="596"/>
      <c r="I57" s="597"/>
      <c r="J57" s="596"/>
      <c r="K57" s="296"/>
      <c r="L57" s="297"/>
    </row>
    <row r="58" spans="2:12" ht="15.75" customHeight="1" x14ac:dyDescent="0.25">
      <c r="B58" s="298" t="s">
        <v>125</v>
      </c>
      <c r="C58" s="299" t="s">
        <v>87</v>
      </c>
      <c r="D58" s="299"/>
      <c r="E58" s="300"/>
      <c r="F58" s="601"/>
      <c r="G58" s="588"/>
      <c r="H58" s="596"/>
      <c r="I58" s="598"/>
      <c r="J58" s="599"/>
      <c r="K58" s="294"/>
      <c r="L58" s="302"/>
    </row>
    <row r="59" spans="2:12" ht="30" customHeight="1" x14ac:dyDescent="0.25">
      <c r="B59" s="303" t="s">
        <v>240</v>
      </c>
      <c r="C59" s="304" t="s">
        <v>208</v>
      </c>
      <c r="D59" s="296" t="s">
        <v>22</v>
      </c>
      <c r="E59" s="296">
        <v>800</v>
      </c>
      <c r="F59" s="597">
        <v>873</v>
      </c>
      <c r="G59" s="588">
        <f t="shared" si="3"/>
        <v>925.38</v>
      </c>
      <c r="H59" s="597">
        <f>E59*G59</f>
        <v>740304</v>
      </c>
      <c r="I59" s="597">
        <f t="shared" ref="I59:I63" si="30">E$18</f>
        <v>0</v>
      </c>
      <c r="J59" s="597">
        <f t="shared" ref="J59:J62" si="31">+I59*H59</f>
        <v>0</v>
      </c>
      <c r="K59" s="296">
        <f t="shared" ref="K59:K62" si="32">J59-L59</f>
        <v>0</v>
      </c>
      <c r="L59" s="302"/>
    </row>
    <row r="60" spans="2:12" ht="15.75" customHeight="1" x14ac:dyDescent="0.25">
      <c r="B60" s="303" t="s">
        <v>241</v>
      </c>
      <c r="C60" s="305" t="s">
        <v>25</v>
      </c>
      <c r="D60" s="296" t="s">
        <v>22</v>
      </c>
      <c r="E60" s="296">
        <v>800</v>
      </c>
      <c r="F60" s="601">
        <v>407</v>
      </c>
      <c r="G60" s="588">
        <f t="shared" si="3"/>
        <v>431.42</v>
      </c>
      <c r="H60" s="597">
        <f t="shared" ref="H60:H62" si="33">E60*G60</f>
        <v>345136</v>
      </c>
      <c r="I60" s="597">
        <f t="shared" si="30"/>
        <v>0</v>
      </c>
      <c r="J60" s="597">
        <f t="shared" si="31"/>
        <v>0</v>
      </c>
      <c r="K60" s="294">
        <f t="shared" si="32"/>
        <v>0</v>
      </c>
      <c r="L60" s="302"/>
    </row>
    <row r="61" spans="2:12" ht="15.75" customHeight="1" x14ac:dyDescent="0.25">
      <c r="B61" s="303" t="s">
        <v>242</v>
      </c>
      <c r="C61" s="305" t="s">
        <v>30</v>
      </c>
      <c r="D61" s="296" t="s">
        <v>22</v>
      </c>
      <c r="E61" s="296">
        <v>800</v>
      </c>
      <c r="F61" s="601">
        <v>244</v>
      </c>
      <c r="G61" s="588">
        <f t="shared" si="3"/>
        <v>258.64</v>
      </c>
      <c r="H61" s="597">
        <f t="shared" si="33"/>
        <v>206912</v>
      </c>
      <c r="I61" s="597">
        <f>E18</f>
        <v>0</v>
      </c>
      <c r="J61" s="597">
        <f t="shared" si="31"/>
        <v>0</v>
      </c>
      <c r="K61" s="294">
        <f t="shared" si="32"/>
        <v>0</v>
      </c>
      <c r="L61" s="302"/>
    </row>
    <row r="62" spans="2:12" ht="15.75" customHeight="1" x14ac:dyDescent="0.25">
      <c r="B62" s="303" t="s">
        <v>253</v>
      </c>
      <c r="C62" s="305" t="s">
        <v>31</v>
      </c>
      <c r="D62" s="296" t="s">
        <v>13</v>
      </c>
      <c r="E62" s="294">
        <v>65</v>
      </c>
      <c r="F62" s="601">
        <v>407</v>
      </c>
      <c r="G62" s="588">
        <f t="shared" si="3"/>
        <v>431.42</v>
      </c>
      <c r="H62" s="597">
        <f t="shared" si="33"/>
        <v>28042.3</v>
      </c>
      <c r="I62" s="597">
        <f t="shared" si="30"/>
        <v>0</v>
      </c>
      <c r="J62" s="597">
        <f t="shared" si="31"/>
        <v>0</v>
      </c>
      <c r="K62" s="294">
        <f t="shared" si="32"/>
        <v>0</v>
      </c>
      <c r="L62" s="302">
        <f>J62</f>
        <v>0</v>
      </c>
    </row>
    <row r="63" spans="2:12" ht="15.75" customHeight="1" x14ac:dyDescent="0.25">
      <c r="B63" s="507" t="s">
        <v>243</v>
      </c>
      <c r="C63" s="503"/>
      <c r="D63" s="503"/>
      <c r="E63" s="504"/>
      <c r="F63" s="601"/>
      <c r="G63" s="588"/>
      <c r="H63" s="596">
        <f>SUM(H59:H62)</f>
        <v>1320394.3</v>
      </c>
      <c r="I63" s="597">
        <f t="shared" si="30"/>
        <v>0</v>
      </c>
      <c r="J63" s="596">
        <f t="shared" ref="J63:L63" si="34">SUM(J59:J62)</f>
        <v>0</v>
      </c>
      <c r="K63" s="295">
        <f t="shared" si="34"/>
        <v>0</v>
      </c>
      <c r="L63" s="306">
        <f t="shared" si="34"/>
        <v>0</v>
      </c>
    </row>
    <row r="64" spans="2:12" ht="15.75" customHeight="1" x14ac:dyDescent="0.25">
      <c r="B64" s="298" t="s">
        <v>108</v>
      </c>
      <c r="C64" s="299" t="s">
        <v>98</v>
      </c>
      <c r="D64" s="299"/>
      <c r="E64" s="301"/>
      <c r="F64" s="596"/>
      <c r="G64" s="588"/>
      <c r="H64" s="596"/>
      <c r="I64" s="599"/>
      <c r="J64" s="599"/>
      <c r="K64" s="295"/>
      <c r="L64" s="306"/>
    </row>
    <row r="65" spans="2:12" ht="15.75" customHeight="1" x14ac:dyDescent="0.25">
      <c r="B65" s="303" t="s">
        <v>244</v>
      </c>
      <c r="C65" s="305" t="s">
        <v>43</v>
      </c>
      <c r="D65" s="300" t="s">
        <v>214</v>
      </c>
      <c r="E65" s="294">
        <v>64</v>
      </c>
      <c r="F65" s="601">
        <v>7950</v>
      </c>
      <c r="G65" s="588">
        <f t="shared" si="3"/>
        <v>8427</v>
      </c>
      <c r="H65" s="597">
        <f>E65*G65</f>
        <v>539328</v>
      </c>
      <c r="I65" s="597">
        <f t="shared" ref="I65:I66" si="35">E$18</f>
        <v>0</v>
      </c>
      <c r="J65" s="598">
        <f t="shared" ref="J65:J66" si="36">+I65*H65</f>
        <v>0</v>
      </c>
      <c r="K65" s="296">
        <f t="shared" ref="K65:K66" si="37">J65-L65</f>
        <v>0</v>
      </c>
      <c r="L65" s="302"/>
    </row>
    <row r="66" spans="2:12" ht="15.75" customHeight="1" x14ac:dyDescent="0.25">
      <c r="B66" s="303" t="s">
        <v>245</v>
      </c>
      <c r="C66" s="305" t="s">
        <v>50</v>
      </c>
      <c r="D66" s="300" t="s">
        <v>13</v>
      </c>
      <c r="E66" s="294">
        <v>1</v>
      </c>
      <c r="F66" s="601">
        <v>38000</v>
      </c>
      <c r="G66" s="588">
        <f t="shared" si="3"/>
        <v>40280</v>
      </c>
      <c r="H66" s="597">
        <f>E66*G66</f>
        <v>40280</v>
      </c>
      <c r="I66" s="597">
        <f t="shared" si="35"/>
        <v>0</v>
      </c>
      <c r="J66" s="598">
        <f t="shared" si="36"/>
        <v>0</v>
      </c>
      <c r="K66" s="296">
        <f t="shared" si="37"/>
        <v>0</v>
      </c>
      <c r="L66" s="302"/>
    </row>
    <row r="67" spans="2:12" ht="15.75" customHeight="1" x14ac:dyDescent="0.25">
      <c r="B67" s="507" t="s">
        <v>246</v>
      </c>
      <c r="C67" s="503"/>
      <c r="D67" s="503"/>
      <c r="E67" s="504"/>
      <c r="F67" s="601"/>
      <c r="G67" s="588"/>
      <c r="H67" s="596">
        <f>SUM(H65:H66)</f>
        <v>579608</v>
      </c>
      <c r="I67" s="596"/>
      <c r="J67" s="596">
        <f t="shared" ref="J67:L67" si="38">SUM(J65:J66)</f>
        <v>0</v>
      </c>
      <c r="K67" s="295">
        <f t="shared" si="38"/>
        <v>0</v>
      </c>
      <c r="L67" s="306">
        <f t="shared" si="38"/>
        <v>0</v>
      </c>
    </row>
    <row r="68" spans="2:12" ht="15.75" customHeight="1" x14ac:dyDescent="0.25">
      <c r="B68" s="298" t="s">
        <v>90</v>
      </c>
      <c r="C68" s="299" t="s">
        <v>107</v>
      </c>
      <c r="D68" s="299"/>
      <c r="E68" s="300"/>
      <c r="F68" s="601"/>
      <c r="G68" s="588"/>
      <c r="H68" s="596"/>
      <c r="I68" s="598"/>
      <c r="J68" s="599"/>
      <c r="K68" s="294"/>
      <c r="L68" s="302"/>
    </row>
    <row r="69" spans="2:12" ht="15.75" customHeight="1" x14ac:dyDescent="0.25">
      <c r="B69" s="303" t="s">
        <v>247</v>
      </c>
      <c r="C69" s="305" t="s">
        <v>0</v>
      </c>
      <c r="D69" s="307">
        <v>0.05</v>
      </c>
      <c r="E69" s="294">
        <v>1</v>
      </c>
      <c r="F69" s="601">
        <v>62283</v>
      </c>
      <c r="G69" s="588">
        <f t="shared" si="3"/>
        <v>66019.98000000001</v>
      </c>
      <c r="H69" s="597">
        <f>E69*G69</f>
        <v>66019.98000000001</v>
      </c>
      <c r="I69" s="597">
        <f t="shared" ref="I69:I70" si="39">E$18</f>
        <v>0</v>
      </c>
      <c r="J69" s="598">
        <f t="shared" ref="J69:J70" si="40">+I69*H69</f>
        <v>0</v>
      </c>
      <c r="K69" s="296">
        <f t="shared" ref="K69:K70" si="41">J69-L69</f>
        <v>0</v>
      </c>
      <c r="L69" s="302">
        <f t="shared" ref="L69:L70" si="42">J69</f>
        <v>0</v>
      </c>
    </row>
    <row r="70" spans="2:12" ht="15.75" customHeight="1" x14ac:dyDescent="0.25">
      <c r="B70" s="303" t="s">
        <v>248</v>
      </c>
      <c r="C70" s="305" t="s">
        <v>219</v>
      </c>
      <c r="D70" s="307">
        <v>0.2</v>
      </c>
      <c r="E70" s="294">
        <v>1</v>
      </c>
      <c r="F70" s="601">
        <v>109360</v>
      </c>
      <c r="G70" s="588">
        <f t="shared" si="3"/>
        <v>115921.60000000001</v>
      </c>
      <c r="H70" s="597">
        <f>E70*G70</f>
        <v>115921.60000000001</v>
      </c>
      <c r="I70" s="597">
        <f t="shared" si="39"/>
        <v>0</v>
      </c>
      <c r="J70" s="598">
        <f t="shared" si="40"/>
        <v>0</v>
      </c>
      <c r="K70" s="296">
        <f t="shared" si="41"/>
        <v>0</v>
      </c>
      <c r="L70" s="306">
        <f t="shared" si="42"/>
        <v>0</v>
      </c>
    </row>
    <row r="71" spans="2:12" ht="15.75" customHeight="1" x14ac:dyDescent="0.25">
      <c r="B71" s="507" t="s">
        <v>249</v>
      </c>
      <c r="C71" s="503"/>
      <c r="D71" s="503"/>
      <c r="E71" s="504"/>
      <c r="F71" s="601"/>
      <c r="G71" s="588"/>
      <c r="H71" s="596">
        <f>SUM(H69:H70)</f>
        <v>181941.58000000002</v>
      </c>
      <c r="I71" s="596"/>
      <c r="J71" s="596">
        <f t="shared" ref="J71:L71" si="43">SUM(J69:J70)</f>
        <v>0</v>
      </c>
      <c r="K71" s="295">
        <f t="shared" si="43"/>
        <v>0</v>
      </c>
      <c r="L71" s="306">
        <f t="shared" si="43"/>
        <v>0</v>
      </c>
    </row>
    <row r="72" spans="2:12" ht="15.75" customHeight="1" x14ac:dyDescent="0.25">
      <c r="B72" s="507" t="s">
        <v>250</v>
      </c>
      <c r="C72" s="503"/>
      <c r="D72" s="503"/>
      <c r="E72" s="504"/>
      <c r="F72" s="601"/>
      <c r="G72" s="588"/>
      <c r="H72" s="596">
        <f>H71+H67+H63</f>
        <v>2081943.8800000001</v>
      </c>
      <c r="I72" s="596"/>
      <c r="J72" s="596">
        <f t="shared" ref="J72:L72" si="44">J71+J67+J63</f>
        <v>0</v>
      </c>
      <c r="K72" s="295">
        <f t="shared" si="44"/>
        <v>0</v>
      </c>
      <c r="L72" s="306">
        <f t="shared" si="44"/>
        <v>0</v>
      </c>
    </row>
    <row r="73" spans="2:12" ht="15.75" customHeight="1" thickBot="1" x14ac:dyDescent="0.3">
      <c r="B73" s="508" t="s">
        <v>265</v>
      </c>
      <c r="C73" s="395"/>
      <c r="D73" s="395"/>
      <c r="E73" s="396"/>
      <c r="F73" s="556"/>
      <c r="G73" s="556"/>
      <c r="H73" s="557">
        <f>H72+H56+H36</f>
        <v>6758905.5599999996</v>
      </c>
      <c r="I73" s="557"/>
      <c r="J73" s="557">
        <f t="shared" ref="J73:L73" si="45">J72+J56+J36</f>
        <v>90825623</v>
      </c>
      <c r="K73" s="118">
        <f t="shared" si="45"/>
        <v>47616168</v>
      </c>
      <c r="L73" s="119">
        <f t="shared" si="45"/>
        <v>43209455</v>
      </c>
    </row>
    <row r="74" spans="2:12" ht="15.75" customHeight="1" x14ac:dyDescent="0.25">
      <c r="E74" s="129"/>
    </row>
    <row r="75" spans="2:12" ht="15.75" customHeight="1" x14ac:dyDescent="0.25">
      <c r="E75" s="129"/>
      <c r="H75" s="142"/>
    </row>
    <row r="76" spans="2:12" ht="15.75" customHeight="1" x14ac:dyDescent="0.25">
      <c r="E76" s="129"/>
    </row>
    <row r="77" spans="2:12" ht="15.75" customHeight="1" x14ac:dyDescent="0.25">
      <c r="E77" s="129"/>
      <c r="H77" s="66"/>
    </row>
    <row r="78" spans="2:12" ht="15.75" customHeight="1" x14ac:dyDescent="0.25">
      <c r="E78" s="129"/>
    </row>
    <row r="79" spans="2:12" ht="15.75" customHeight="1" x14ac:dyDescent="0.25">
      <c r="E79" s="129"/>
    </row>
    <row r="80" spans="2:12" ht="15.75" customHeight="1" x14ac:dyDescent="0.25">
      <c r="E80" s="129"/>
    </row>
    <row r="81" spans="5:5" ht="15.75" customHeight="1" x14ac:dyDescent="0.25">
      <c r="E81" s="129"/>
    </row>
    <row r="82" spans="5:5" ht="15.75" customHeight="1" x14ac:dyDescent="0.25">
      <c r="E82" s="129"/>
    </row>
    <row r="83" spans="5:5" ht="15.75" customHeight="1" x14ac:dyDescent="0.25">
      <c r="E83" s="129"/>
    </row>
    <row r="84" spans="5:5" ht="15.75" customHeight="1" x14ac:dyDescent="0.25">
      <c r="E84" s="129"/>
    </row>
    <row r="85" spans="5:5" ht="15.75" customHeight="1" x14ac:dyDescent="0.25">
      <c r="E85" s="129"/>
    </row>
    <row r="86" spans="5:5" ht="15.75" customHeight="1" x14ac:dyDescent="0.25">
      <c r="E86" s="129"/>
    </row>
    <row r="87" spans="5:5" ht="15.75" customHeight="1" x14ac:dyDescent="0.25">
      <c r="E87" s="129"/>
    </row>
    <row r="88" spans="5:5" ht="15.75" customHeight="1" x14ac:dyDescent="0.25">
      <c r="E88" s="129"/>
    </row>
    <row r="89" spans="5:5" ht="15.75" customHeight="1" x14ac:dyDescent="0.25">
      <c r="E89" s="129"/>
    </row>
    <row r="90" spans="5:5" ht="15.75" customHeight="1" x14ac:dyDescent="0.25">
      <c r="E90" s="129"/>
    </row>
    <row r="91" spans="5:5" ht="15.75" customHeight="1" x14ac:dyDescent="0.25">
      <c r="E91" s="129"/>
    </row>
    <row r="92" spans="5:5" ht="15.75" customHeight="1" x14ac:dyDescent="0.25">
      <c r="E92" s="129"/>
    </row>
    <row r="93" spans="5:5" ht="15.75" customHeight="1" x14ac:dyDescent="0.25">
      <c r="E93" s="129"/>
    </row>
    <row r="94" spans="5:5" ht="15.75" customHeight="1" x14ac:dyDescent="0.25">
      <c r="E94" s="129"/>
    </row>
    <row r="95" spans="5:5" ht="15.75" customHeight="1" x14ac:dyDescent="0.25">
      <c r="E95" s="129"/>
    </row>
    <row r="96" spans="5:5" ht="15.75" customHeight="1" x14ac:dyDescent="0.25">
      <c r="E96" s="129"/>
    </row>
    <row r="97" spans="5:5" ht="15.75" customHeight="1" x14ac:dyDescent="0.25">
      <c r="E97" s="129"/>
    </row>
    <row r="98" spans="5:5" ht="15.75" customHeight="1" x14ac:dyDescent="0.25">
      <c r="E98" s="129"/>
    </row>
    <row r="99" spans="5:5" ht="15.75" customHeight="1" x14ac:dyDescent="0.25">
      <c r="E99" s="129"/>
    </row>
    <row r="100" spans="5:5" ht="15.75" customHeight="1" x14ac:dyDescent="0.25">
      <c r="E100" s="129"/>
    </row>
    <row r="101" spans="5:5" ht="15.75" customHeight="1" x14ac:dyDescent="0.25">
      <c r="E101" s="129"/>
    </row>
    <row r="102" spans="5:5" ht="15.75" customHeight="1" x14ac:dyDescent="0.25">
      <c r="E102" s="129"/>
    </row>
    <row r="103" spans="5:5" ht="15.75" customHeight="1" x14ac:dyDescent="0.25">
      <c r="E103" s="129"/>
    </row>
    <row r="104" spans="5:5" ht="15.75" customHeight="1" x14ac:dyDescent="0.25">
      <c r="E104" s="129"/>
    </row>
    <row r="105" spans="5:5" ht="15.75" customHeight="1" x14ac:dyDescent="0.25">
      <c r="E105" s="129"/>
    </row>
    <row r="106" spans="5:5" ht="15.75" customHeight="1" x14ac:dyDescent="0.25">
      <c r="E106" s="129"/>
    </row>
    <row r="107" spans="5:5" ht="15.75" customHeight="1" x14ac:dyDescent="0.25">
      <c r="E107" s="129"/>
    </row>
    <row r="108" spans="5:5" ht="15.75" customHeight="1" x14ac:dyDescent="0.25">
      <c r="E108" s="129"/>
    </row>
    <row r="109" spans="5:5" ht="15.75" customHeight="1" x14ac:dyDescent="0.25">
      <c r="E109" s="129"/>
    </row>
    <row r="110" spans="5:5" ht="15.75" customHeight="1" x14ac:dyDescent="0.25">
      <c r="E110" s="129"/>
    </row>
    <row r="111" spans="5:5" ht="15.75" customHeight="1" x14ac:dyDescent="0.25">
      <c r="E111" s="129"/>
    </row>
    <row r="112" spans="5:5" ht="15.75" customHeight="1" x14ac:dyDescent="0.25">
      <c r="E112" s="129"/>
    </row>
    <row r="113" spans="5:5" ht="15.75" customHeight="1" x14ac:dyDescent="0.25">
      <c r="E113" s="129"/>
    </row>
    <row r="114" spans="5:5" ht="15.75" customHeight="1" x14ac:dyDescent="0.25">
      <c r="E114" s="129"/>
    </row>
    <row r="115" spans="5:5" ht="15.75" customHeight="1" x14ac:dyDescent="0.25">
      <c r="E115" s="129"/>
    </row>
    <row r="116" spans="5:5" ht="15.75" customHeight="1" x14ac:dyDescent="0.25">
      <c r="E116" s="129"/>
    </row>
    <row r="117" spans="5:5" ht="15.75" customHeight="1" x14ac:dyDescent="0.25">
      <c r="E117" s="129"/>
    </row>
    <row r="118" spans="5:5" ht="15.75" customHeight="1" x14ac:dyDescent="0.25">
      <c r="E118" s="129"/>
    </row>
    <row r="119" spans="5:5" ht="15.75" customHeight="1" x14ac:dyDescent="0.25">
      <c r="E119" s="129"/>
    </row>
    <row r="120" spans="5:5" ht="15.75" customHeight="1" x14ac:dyDescent="0.25">
      <c r="E120" s="129"/>
    </row>
    <row r="121" spans="5:5" ht="15.75" customHeight="1" x14ac:dyDescent="0.25">
      <c r="E121" s="129"/>
    </row>
    <row r="122" spans="5:5" ht="15.75" customHeight="1" x14ac:dyDescent="0.25">
      <c r="E122" s="129"/>
    </row>
    <row r="123" spans="5:5" ht="15.75" customHeight="1" x14ac:dyDescent="0.25">
      <c r="E123" s="129"/>
    </row>
    <row r="124" spans="5:5" ht="15.75" customHeight="1" x14ac:dyDescent="0.25">
      <c r="E124" s="129"/>
    </row>
    <row r="125" spans="5:5" ht="15.75" customHeight="1" x14ac:dyDescent="0.25">
      <c r="E125" s="129"/>
    </row>
    <row r="126" spans="5:5" ht="15.75" customHeight="1" x14ac:dyDescent="0.25">
      <c r="E126" s="129"/>
    </row>
    <row r="127" spans="5:5" ht="15.75" customHeight="1" x14ac:dyDescent="0.25">
      <c r="E127" s="129"/>
    </row>
    <row r="128" spans="5:5" ht="15.75" customHeight="1" x14ac:dyDescent="0.25">
      <c r="E128" s="129"/>
    </row>
    <row r="129" spans="5:5" ht="15.75" customHeight="1" x14ac:dyDescent="0.25">
      <c r="E129" s="129"/>
    </row>
    <row r="130" spans="5:5" ht="15.75" customHeight="1" x14ac:dyDescent="0.25">
      <c r="E130" s="129"/>
    </row>
    <row r="131" spans="5:5" ht="15.75" customHeight="1" x14ac:dyDescent="0.25">
      <c r="E131" s="129"/>
    </row>
    <row r="132" spans="5:5" ht="15.75" customHeight="1" x14ac:dyDescent="0.25">
      <c r="E132" s="129"/>
    </row>
    <row r="133" spans="5:5" ht="15.75" customHeight="1" x14ac:dyDescent="0.25">
      <c r="E133" s="129"/>
    </row>
    <row r="134" spans="5:5" ht="15.75" customHeight="1" x14ac:dyDescent="0.25">
      <c r="E134" s="129"/>
    </row>
    <row r="135" spans="5:5" ht="15.75" customHeight="1" x14ac:dyDescent="0.25">
      <c r="E135" s="129"/>
    </row>
    <row r="136" spans="5:5" ht="15.75" customHeight="1" x14ac:dyDescent="0.25">
      <c r="E136" s="129"/>
    </row>
    <row r="137" spans="5:5" ht="15.75" customHeight="1" x14ac:dyDescent="0.25">
      <c r="E137" s="129"/>
    </row>
    <row r="138" spans="5:5" ht="15.75" customHeight="1" x14ac:dyDescent="0.25">
      <c r="E138" s="129"/>
    </row>
    <row r="139" spans="5:5" ht="15.75" customHeight="1" x14ac:dyDescent="0.25">
      <c r="E139" s="129"/>
    </row>
    <row r="140" spans="5:5" ht="15.75" customHeight="1" x14ac:dyDescent="0.25">
      <c r="E140" s="129"/>
    </row>
    <row r="141" spans="5:5" ht="15.75" customHeight="1" x14ac:dyDescent="0.25">
      <c r="E141" s="129"/>
    </row>
    <row r="142" spans="5:5" ht="15.75" customHeight="1" x14ac:dyDescent="0.25">
      <c r="E142" s="129"/>
    </row>
    <row r="143" spans="5:5" ht="15.75" customHeight="1" x14ac:dyDescent="0.25">
      <c r="E143" s="129"/>
    </row>
    <row r="144" spans="5:5" ht="15.75" customHeight="1" x14ac:dyDescent="0.25">
      <c r="E144" s="129"/>
    </row>
    <row r="145" spans="5:5" ht="15.75" customHeight="1" x14ac:dyDescent="0.25">
      <c r="E145" s="129"/>
    </row>
    <row r="146" spans="5:5" ht="15.75" customHeight="1" x14ac:dyDescent="0.25">
      <c r="E146" s="129"/>
    </row>
    <row r="147" spans="5:5" ht="15.75" customHeight="1" x14ac:dyDescent="0.25">
      <c r="E147" s="129"/>
    </row>
    <row r="148" spans="5:5" ht="15.75" customHeight="1" x14ac:dyDescent="0.25">
      <c r="E148" s="129"/>
    </row>
    <row r="149" spans="5:5" ht="15.75" customHeight="1" x14ac:dyDescent="0.25">
      <c r="E149" s="129"/>
    </row>
    <row r="150" spans="5:5" ht="15.75" customHeight="1" x14ac:dyDescent="0.25">
      <c r="E150" s="129"/>
    </row>
    <row r="151" spans="5:5" ht="15.75" customHeight="1" x14ac:dyDescent="0.25">
      <c r="E151" s="129"/>
    </row>
    <row r="152" spans="5:5" ht="15.75" customHeight="1" x14ac:dyDescent="0.25">
      <c r="E152" s="129"/>
    </row>
    <row r="153" spans="5:5" ht="15.75" customHeight="1" x14ac:dyDescent="0.25">
      <c r="E153" s="129"/>
    </row>
    <row r="154" spans="5:5" ht="15.75" customHeight="1" x14ac:dyDescent="0.25">
      <c r="E154" s="129"/>
    </row>
    <row r="155" spans="5:5" ht="15.75" customHeight="1" x14ac:dyDescent="0.25">
      <c r="E155" s="129"/>
    </row>
    <row r="156" spans="5:5" ht="15.75" customHeight="1" x14ac:dyDescent="0.25">
      <c r="E156" s="129"/>
    </row>
    <row r="157" spans="5:5" ht="15.75" customHeight="1" x14ac:dyDescent="0.25">
      <c r="E157" s="129"/>
    </row>
    <row r="158" spans="5:5" ht="15.75" customHeight="1" x14ac:dyDescent="0.25">
      <c r="E158" s="129"/>
    </row>
    <row r="159" spans="5:5" ht="15.75" customHeight="1" x14ac:dyDescent="0.25">
      <c r="E159" s="129"/>
    </row>
    <row r="160" spans="5:5" ht="15.75" customHeight="1" x14ac:dyDescent="0.25">
      <c r="E160" s="129"/>
    </row>
    <row r="161" spans="5:5" ht="15.75" customHeight="1" x14ac:dyDescent="0.25">
      <c r="E161" s="129"/>
    </row>
    <row r="162" spans="5:5" ht="15.75" customHeight="1" x14ac:dyDescent="0.25">
      <c r="E162" s="129"/>
    </row>
    <row r="163" spans="5:5" ht="15.75" customHeight="1" x14ac:dyDescent="0.25">
      <c r="E163" s="129"/>
    </row>
    <row r="164" spans="5:5" ht="15.75" customHeight="1" x14ac:dyDescent="0.25">
      <c r="E164" s="129"/>
    </row>
    <row r="165" spans="5:5" ht="15.75" customHeight="1" x14ac:dyDescent="0.25">
      <c r="E165" s="129"/>
    </row>
    <row r="166" spans="5:5" ht="15.75" customHeight="1" x14ac:dyDescent="0.25">
      <c r="E166" s="129"/>
    </row>
    <row r="167" spans="5:5" ht="15.75" customHeight="1" x14ac:dyDescent="0.25">
      <c r="E167" s="129"/>
    </row>
    <row r="168" spans="5:5" ht="15.75" customHeight="1" x14ac:dyDescent="0.25">
      <c r="E168" s="129"/>
    </row>
    <row r="169" spans="5:5" ht="15.75" customHeight="1" x14ac:dyDescent="0.25">
      <c r="E169" s="129"/>
    </row>
    <row r="170" spans="5:5" ht="15.75" customHeight="1" x14ac:dyDescent="0.25">
      <c r="E170" s="129"/>
    </row>
    <row r="171" spans="5:5" ht="15.75" customHeight="1" x14ac:dyDescent="0.25">
      <c r="E171" s="129"/>
    </row>
    <row r="172" spans="5:5" ht="15.75" customHeight="1" x14ac:dyDescent="0.25">
      <c r="E172" s="129"/>
    </row>
    <row r="173" spans="5:5" ht="15.75" customHeight="1" x14ac:dyDescent="0.25">
      <c r="E173" s="129"/>
    </row>
    <row r="174" spans="5:5" ht="15.75" customHeight="1" x14ac:dyDescent="0.25">
      <c r="E174" s="129"/>
    </row>
    <row r="175" spans="5:5" ht="15.75" customHeight="1" x14ac:dyDescent="0.25">
      <c r="E175" s="129"/>
    </row>
    <row r="176" spans="5:5" ht="15.75" customHeight="1" x14ac:dyDescent="0.25">
      <c r="E176" s="129"/>
    </row>
    <row r="177" spans="5:5" ht="15.75" customHeight="1" x14ac:dyDescent="0.25">
      <c r="E177" s="129"/>
    </row>
    <row r="178" spans="5:5" ht="15.75" customHeight="1" x14ac:dyDescent="0.25">
      <c r="E178" s="129"/>
    </row>
    <row r="179" spans="5:5" ht="15.75" customHeight="1" x14ac:dyDescent="0.25">
      <c r="E179" s="129"/>
    </row>
    <row r="180" spans="5:5" ht="15.75" customHeight="1" x14ac:dyDescent="0.25">
      <c r="E180" s="129"/>
    </row>
    <row r="181" spans="5:5" ht="15.75" customHeight="1" x14ac:dyDescent="0.25">
      <c r="E181" s="129"/>
    </row>
    <row r="182" spans="5:5" ht="15.75" customHeight="1" x14ac:dyDescent="0.25">
      <c r="E182" s="129"/>
    </row>
    <row r="183" spans="5:5" ht="15.75" customHeight="1" x14ac:dyDescent="0.25">
      <c r="E183" s="129"/>
    </row>
    <row r="184" spans="5:5" ht="15.75" customHeight="1" x14ac:dyDescent="0.25">
      <c r="E184" s="129"/>
    </row>
    <row r="185" spans="5:5" ht="15.75" customHeight="1" x14ac:dyDescent="0.25">
      <c r="E185" s="129"/>
    </row>
    <row r="186" spans="5:5" ht="15.75" customHeight="1" x14ac:dyDescent="0.25">
      <c r="E186" s="129"/>
    </row>
    <row r="187" spans="5:5" ht="15.75" customHeight="1" x14ac:dyDescent="0.25">
      <c r="E187" s="129"/>
    </row>
    <row r="188" spans="5:5" ht="15.75" customHeight="1" x14ac:dyDescent="0.25">
      <c r="E188" s="129"/>
    </row>
    <row r="189" spans="5:5" ht="15.75" customHeight="1" x14ac:dyDescent="0.25">
      <c r="E189" s="129"/>
    </row>
    <row r="190" spans="5:5" ht="15.75" customHeight="1" x14ac:dyDescent="0.25">
      <c r="E190" s="129"/>
    </row>
    <row r="191" spans="5:5" ht="15.75" customHeight="1" x14ac:dyDescent="0.25">
      <c r="E191" s="129"/>
    </row>
    <row r="192" spans="5:5" ht="15.75" customHeight="1" x14ac:dyDescent="0.25">
      <c r="E192" s="129"/>
    </row>
    <row r="193" spans="5:5" ht="15.75" customHeight="1" x14ac:dyDescent="0.25">
      <c r="E193" s="129"/>
    </row>
    <row r="194" spans="5:5" ht="15.75" customHeight="1" x14ac:dyDescent="0.25">
      <c r="E194" s="129"/>
    </row>
    <row r="195" spans="5:5" ht="15.75" customHeight="1" x14ac:dyDescent="0.25">
      <c r="E195" s="129"/>
    </row>
    <row r="196" spans="5:5" ht="15.75" customHeight="1" x14ac:dyDescent="0.25">
      <c r="E196" s="129"/>
    </row>
    <row r="197" spans="5:5" ht="15.75" customHeight="1" x14ac:dyDescent="0.25">
      <c r="E197" s="129"/>
    </row>
    <row r="198" spans="5:5" ht="15.75" customHeight="1" x14ac:dyDescent="0.25">
      <c r="E198" s="129"/>
    </row>
    <row r="199" spans="5:5" ht="15.75" customHeight="1" x14ac:dyDescent="0.25">
      <c r="E199" s="129"/>
    </row>
    <row r="200" spans="5:5" ht="15.75" customHeight="1" x14ac:dyDescent="0.25">
      <c r="E200" s="129"/>
    </row>
    <row r="201" spans="5:5" ht="15.75" customHeight="1" x14ac:dyDescent="0.25">
      <c r="E201" s="129"/>
    </row>
    <row r="202" spans="5:5" ht="15.75" customHeight="1" x14ac:dyDescent="0.25">
      <c r="E202" s="129"/>
    </row>
    <row r="203" spans="5:5" ht="15.75" customHeight="1" x14ac:dyDescent="0.25">
      <c r="E203" s="129"/>
    </row>
    <row r="204" spans="5:5" ht="15.75" customHeight="1" x14ac:dyDescent="0.25">
      <c r="E204" s="129"/>
    </row>
    <row r="205" spans="5:5" ht="15.75" customHeight="1" x14ac:dyDescent="0.25">
      <c r="E205" s="129"/>
    </row>
    <row r="206" spans="5:5" ht="15.75" customHeight="1" x14ac:dyDescent="0.25">
      <c r="E206" s="129"/>
    </row>
    <row r="207" spans="5:5" ht="15.75" customHeight="1" x14ac:dyDescent="0.25">
      <c r="E207" s="129"/>
    </row>
    <row r="208" spans="5:5" ht="15.75" customHeight="1" x14ac:dyDescent="0.25">
      <c r="E208" s="129"/>
    </row>
    <row r="209" spans="5:5" ht="15.75" customHeight="1" x14ac:dyDescent="0.25">
      <c r="E209" s="129"/>
    </row>
    <row r="210" spans="5:5" ht="15.75" customHeight="1" x14ac:dyDescent="0.25">
      <c r="E210" s="129"/>
    </row>
    <row r="211" spans="5:5" ht="15.75" customHeight="1" x14ac:dyDescent="0.25">
      <c r="E211" s="129"/>
    </row>
    <row r="212" spans="5:5" ht="15.75" customHeight="1" x14ac:dyDescent="0.25">
      <c r="E212" s="129"/>
    </row>
    <row r="213" spans="5:5" ht="15.75" customHeight="1" x14ac:dyDescent="0.25">
      <c r="E213" s="129"/>
    </row>
    <row r="214" spans="5:5" ht="15.75" customHeight="1" x14ac:dyDescent="0.25">
      <c r="E214" s="129"/>
    </row>
    <row r="215" spans="5:5" ht="15.75" customHeight="1" x14ac:dyDescent="0.25">
      <c r="E215" s="129"/>
    </row>
    <row r="216" spans="5:5" ht="15.75" customHeight="1" x14ac:dyDescent="0.25">
      <c r="E216" s="129"/>
    </row>
    <row r="217" spans="5:5" ht="15.75" customHeight="1" x14ac:dyDescent="0.25">
      <c r="E217" s="129"/>
    </row>
    <row r="218" spans="5:5" ht="15.75" customHeight="1" x14ac:dyDescent="0.25">
      <c r="E218" s="129"/>
    </row>
    <row r="219" spans="5:5" ht="15.75" customHeight="1" x14ac:dyDescent="0.25">
      <c r="E219" s="129"/>
    </row>
    <row r="220" spans="5:5" ht="15.75" customHeight="1" x14ac:dyDescent="0.25">
      <c r="E220" s="129"/>
    </row>
    <row r="221" spans="5:5" ht="15.75" customHeight="1" x14ac:dyDescent="0.25">
      <c r="E221" s="129"/>
    </row>
    <row r="222" spans="5:5" ht="15.75" customHeight="1" x14ac:dyDescent="0.25">
      <c r="E222" s="129"/>
    </row>
    <row r="223" spans="5:5" ht="15.75" customHeight="1" x14ac:dyDescent="0.25">
      <c r="E223" s="129"/>
    </row>
    <row r="224" spans="5:5" ht="15.75" customHeight="1" x14ac:dyDescent="0.25">
      <c r="E224" s="129"/>
    </row>
    <row r="225" spans="5:5" ht="15.75" customHeight="1" x14ac:dyDescent="0.25">
      <c r="E225" s="129"/>
    </row>
    <row r="226" spans="5:5" ht="15.75" customHeight="1" x14ac:dyDescent="0.25">
      <c r="E226" s="129"/>
    </row>
    <row r="227" spans="5:5" ht="15.75" customHeight="1" x14ac:dyDescent="0.25">
      <c r="E227" s="129"/>
    </row>
    <row r="228" spans="5:5" ht="15.75" customHeight="1" x14ac:dyDescent="0.25">
      <c r="E228" s="129"/>
    </row>
    <row r="229" spans="5:5" ht="15.75" customHeight="1" x14ac:dyDescent="0.25">
      <c r="E229" s="129"/>
    </row>
    <row r="230" spans="5:5" ht="15.75" customHeight="1" x14ac:dyDescent="0.25">
      <c r="E230" s="129"/>
    </row>
    <row r="231" spans="5:5" ht="15.75" customHeight="1" x14ac:dyDescent="0.25">
      <c r="E231" s="129"/>
    </row>
    <row r="232" spans="5:5" ht="15.75" customHeight="1" x14ac:dyDescent="0.25">
      <c r="E232" s="129"/>
    </row>
    <row r="233" spans="5:5" ht="15.75" customHeight="1" x14ac:dyDescent="0.25">
      <c r="E233" s="129"/>
    </row>
    <row r="234" spans="5:5" ht="15.75" customHeight="1" x14ac:dyDescent="0.25">
      <c r="E234" s="129"/>
    </row>
    <row r="235" spans="5:5" ht="15.75" customHeight="1" x14ac:dyDescent="0.25">
      <c r="E235" s="129"/>
    </row>
    <row r="236" spans="5:5" ht="15.75" customHeight="1" x14ac:dyDescent="0.25">
      <c r="E236" s="129"/>
    </row>
    <row r="237" spans="5:5" ht="15.75" customHeight="1" x14ac:dyDescent="0.25">
      <c r="E237" s="129"/>
    </row>
    <row r="238" spans="5:5" ht="15.75" customHeight="1" x14ac:dyDescent="0.25">
      <c r="E238" s="129"/>
    </row>
    <row r="239" spans="5:5" ht="15.75" customHeight="1" x14ac:dyDescent="0.25">
      <c r="E239" s="129"/>
    </row>
    <row r="240" spans="5:5" ht="15.75" customHeight="1" x14ac:dyDescent="0.25">
      <c r="E240" s="129"/>
    </row>
    <row r="241" spans="5:5" ht="15.75" customHeight="1" x14ac:dyDescent="0.25">
      <c r="E241" s="129"/>
    </row>
    <row r="242" spans="5:5" ht="15.75" customHeight="1" x14ac:dyDescent="0.25">
      <c r="E242" s="129"/>
    </row>
    <row r="243" spans="5:5" ht="15.75" customHeight="1" x14ac:dyDescent="0.25">
      <c r="E243" s="129"/>
    </row>
    <row r="244" spans="5:5" ht="15.75" customHeight="1" x14ac:dyDescent="0.25">
      <c r="E244" s="129"/>
    </row>
    <row r="245" spans="5:5" ht="15.75" customHeight="1" x14ac:dyDescent="0.25">
      <c r="E245" s="129"/>
    </row>
    <row r="246" spans="5:5" ht="15.75" customHeight="1" x14ac:dyDescent="0.25">
      <c r="E246" s="129"/>
    </row>
    <row r="247" spans="5:5" ht="15.75" customHeight="1" x14ac:dyDescent="0.25">
      <c r="E247" s="129"/>
    </row>
    <row r="248" spans="5:5" ht="15.75" customHeight="1" x14ac:dyDescent="0.25">
      <c r="E248" s="129"/>
    </row>
    <row r="249" spans="5:5" ht="15.75" customHeight="1" x14ac:dyDescent="0.25">
      <c r="E249" s="129"/>
    </row>
    <row r="250" spans="5:5" ht="15.75" customHeight="1" x14ac:dyDescent="0.25">
      <c r="E250" s="129"/>
    </row>
    <row r="251" spans="5:5" ht="15.75" customHeight="1" x14ac:dyDescent="0.25">
      <c r="E251" s="129"/>
    </row>
    <row r="252" spans="5:5" ht="15.75" customHeight="1" x14ac:dyDescent="0.25">
      <c r="E252" s="129"/>
    </row>
    <row r="253" spans="5:5" ht="15.75" customHeight="1" x14ac:dyDescent="0.25">
      <c r="E253" s="129"/>
    </row>
    <row r="254" spans="5:5" ht="15.75" customHeight="1" x14ac:dyDescent="0.25">
      <c r="E254" s="129"/>
    </row>
    <row r="255" spans="5:5" ht="15.75" customHeight="1" x14ac:dyDescent="0.25">
      <c r="E255" s="129"/>
    </row>
    <row r="256" spans="5:5" ht="15.75" customHeight="1" x14ac:dyDescent="0.25">
      <c r="E256" s="129"/>
    </row>
    <row r="257" spans="5:5" ht="15.75" customHeight="1" x14ac:dyDescent="0.25">
      <c r="E257" s="129"/>
    </row>
    <row r="258" spans="5:5" ht="15.75" customHeight="1" x14ac:dyDescent="0.25">
      <c r="E258" s="129"/>
    </row>
    <row r="259" spans="5:5" ht="15.75" customHeight="1" x14ac:dyDescent="0.25">
      <c r="E259" s="129"/>
    </row>
    <row r="260" spans="5:5" ht="15.75" customHeight="1" x14ac:dyDescent="0.25">
      <c r="E260" s="129"/>
    </row>
    <row r="261" spans="5:5" ht="15.75" customHeight="1" x14ac:dyDescent="0.25">
      <c r="E261" s="129"/>
    </row>
    <row r="262" spans="5:5" ht="15.75" customHeight="1" x14ac:dyDescent="0.25">
      <c r="E262" s="129"/>
    </row>
    <row r="263" spans="5:5" ht="15.75" customHeight="1" x14ac:dyDescent="0.25">
      <c r="E263" s="129"/>
    </row>
    <row r="264" spans="5:5" ht="15.75" customHeight="1" x14ac:dyDescent="0.25">
      <c r="E264" s="129"/>
    </row>
    <row r="265" spans="5:5" ht="15.75" customHeight="1" x14ac:dyDescent="0.25">
      <c r="E265" s="129"/>
    </row>
    <row r="266" spans="5:5" ht="15.75" customHeight="1" x14ac:dyDescent="0.25">
      <c r="E266" s="129"/>
    </row>
    <row r="267" spans="5:5" ht="15.75" customHeight="1" x14ac:dyDescent="0.25">
      <c r="E267" s="129"/>
    </row>
    <row r="268" spans="5:5" ht="15.75" customHeight="1" x14ac:dyDescent="0.25">
      <c r="E268" s="129"/>
    </row>
    <row r="269" spans="5:5" ht="15.75" customHeight="1" x14ac:dyDescent="0.25">
      <c r="E269" s="129"/>
    </row>
    <row r="270" spans="5:5" ht="15.75" customHeight="1" x14ac:dyDescent="0.25">
      <c r="E270" s="129"/>
    </row>
    <row r="271" spans="5:5" ht="15.75" customHeight="1" x14ac:dyDescent="0.25">
      <c r="E271" s="129"/>
    </row>
    <row r="272" spans="5:5" ht="15.75" customHeight="1" x14ac:dyDescent="0.25">
      <c r="E272" s="129"/>
    </row>
    <row r="273" spans="5:5" ht="15.75" customHeight="1" x14ac:dyDescent="0.25">
      <c r="E273" s="129"/>
    </row>
    <row r="274" spans="5:5" ht="15.75" customHeight="1" x14ac:dyDescent="0.25">
      <c r="E274" s="129"/>
    </row>
    <row r="275" spans="5:5" ht="15.75" customHeight="1" x14ac:dyDescent="0.25">
      <c r="E275" s="129"/>
    </row>
    <row r="276" spans="5:5" ht="15.75" customHeight="1" x14ac:dyDescent="0.25">
      <c r="E276" s="129"/>
    </row>
    <row r="277" spans="5:5" ht="15.75" customHeight="1" x14ac:dyDescent="0.25">
      <c r="E277" s="129"/>
    </row>
    <row r="278" spans="5:5" ht="15.75" customHeight="1" x14ac:dyDescent="0.25">
      <c r="E278" s="129"/>
    </row>
    <row r="279" spans="5:5" ht="15.75" customHeight="1" x14ac:dyDescent="0.25">
      <c r="E279" s="129"/>
    </row>
    <row r="280" spans="5:5" ht="15.75" customHeight="1" x14ac:dyDescent="0.25">
      <c r="E280" s="129"/>
    </row>
    <row r="281" spans="5:5" ht="15.75" customHeight="1" x14ac:dyDescent="0.25">
      <c r="E281" s="129"/>
    </row>
    <row r="282" spans="5:5" ht="15.75" customHeight="1" x14ac:dyDescent="0.25">
      <c r="E282" s="129"/>
    </row>
    <row r="283" spans="5:5" ht="15.75" customHeight="1" x14ac:dyDescent="0.25">
      <c r="E283" s="129"/>
    </row>
    <row r="284" spans="5:5" ht="15.75" customHeight="1" x14ac:dyDescent="0.25">
      <c r="E284" s="129"/>
    </row>
    <row r="285" spans="5:5" ht="15.75" customHeight="1" x14ac:dyDescent="0.25">
      <c r="E285" s="129"/>
    </row>
    <row r="286" spans="5:5" ht="15.75" customHeight="1" x14ac:dyDescent="0.25">
      <c r="E286" s="129"/>
    </row>
    <row r="287" spans="5:5" ht="15.75" customHeight="1" x14ac:dyDescent="0.25">
      <c r="E287" s="129"/>
    </row>
    <row r="288" spans="5:5" ht="15.75" customHeight="1" x14ac:dyDescent="0.25">
      <c r="E288" s="129"/>
    </row>
    <row r="289" spans="5:5" ht="15.75" customHeight="1" x14ac:dyDescent="0.25">
      <c r="E289" s="129"/>
    </row>
    <row r="290" spans="5:5" ht="15.75" customHeight="1" x14ac:dyDescent="0.25">
      <c r="E290" s="129"/>
    </row>
    <row r="291" spans="5:5" ht="15.75" customHeight="1" x14ac:dyDescent="0.25">
      <c r="E291" s="129"/>
    </row>
    <row r="292" spans="5:5" ht="15.75" customHeight="1" x14ac:dyDescent="0.25">
      <c r="E292" s="129"/>
    </row>
    <row r="293" spans="5:5" ht="15.75" customHeight="1" x14ac:dyDescent="0.25">
      <c r="E293" s="129"/>
    </row>
    <row r="294" spans="5:5" ht="15.75" customHeight="1" x14ac:dyDescent="0.25">
      <c r="E294" s="129"/>
    </row>
    <row r="295" spans="5:5" ht="15.75" customHeight="1" x14ac:dyDescent="0.25">
      <c r="E295" s="129"/>
    </row>
    <row r="296" spans="5:5" ht="15.75" customHeight="1" x14ac:dyDescent="0.25">
      <c r="E296" s="129"/>
    </row>
    <row r="297" spans="5:5" ht="15.75" customHeight="1" x14ac:dyDescent="0.25">
      <c r="E297" s="129"/>
    </row>
    <row r="298" spans="5:5" ht="15.75" customHeight="1" x14ac:dyDescent="0.25">
      <c r="E298" s="129"/>
    </row>
    <row r="299" spans="5:5" ht="15.75" customHeight="1" x14ac:dyDescent="0.25">
      <c r="E299" s="129"/>
    </row>
    <row r="300" spans="5:5" ht="15.75" customHeight="1" x14ac:dyDescent="0.25">
      <c r="E300" s="129"/>
    </row>
    <row r="301" spans="5:5" ht="15.75" customHeight="1" x14ac:dyDescent="0.25">
      <c r="E301" s="129"/>
    </row>
    <row r="302" spans="5:5" ht="15.75" customHeight="1" x14ac:dyDescent="0.25">
      <c r="E302" s="129"/>
    </row>
    <row r="303" spans="5:5" ht="15.75" customHeight="1" x14ac:dyDescent="0.25">
      <c r="E303" s="129"/>
    </row>
    <row r="304" spans="5:5" ht="15.75" customHeight="1" x14ac:dyDescent="0.25">
      <c r="E304" s="129"/>
    </row>
    <row r="305" spans="5:5" ht="15.75" customHeight="1" x14ac:dyDescent="0.25">
      <c r="E305" s="129"/>
    </row>
    <row r="306" spans="5:5" ht="15.75" customHeight="1" x14ac:dyDescent="0.25">
      <c r="E306" s="129"/>
    </row>
    <row r="307" spans="5:5" ht="15.75" customHeight="1" x14ac:dyDescent="0.25">
      <c r="E307" s="129"/>
    </row>
    <row r="308" spans="5:5" ht="15.75" customHeight="1" x14ac:dyDescent="0.25">
      <c r="E308" s="129"/>
    </row>
    <row r="309" spans="5:5" ht="15.75" customHeight="1" x14ac:dyDescent="0.25">
      <c r="E309" s="129"/>
    </row>
    <row r="310" spans="5:5" ht="15.75" customHeight="1" x14ac:dyDescent="0.25">
      <c r="E310" s="129"/>
    </row>
    <row r="311" spans="5:5" ht="15.75" customHeight="1" x14ac:dyDescent="0.25">
      <c r="E311" s="129"/>
    </row>
    <row r="312" spans="5:5" ht="15.75" customHeight="1" x14ac:dyDescent="0.25">
      <c r="E312" s="129"/>
    </row>
    <row r="313" spans="5:5" ht="15.75" customHeight="1" x14ac:dyDescent="0.25">
      <c r="E313" s="129"/>
    </row>
    <row r="314" spans="5:5" ht="15.75" customHeight="1" x14ac:dyDescent="0.25">
      <c r="E314" s="129"/>
    </row>
    <row r="315" spans="5:5" ht="15.75" customHeight="1" x14ac:dyDescent="0.25">
      <c r="E315" s="129"/>
    </row>
    <row r="316" spans="5:5" ht="15.75" customHeight="1" x14ac:dyDescent="0.25">
      <c r="E316" s="129"/>
    </row>
    <row r="317" spans="5:5" ht="15.75" customHeight="1" x14ac:dyDescent="0.25">
      <c r="E317" s="129"/>
    </row>
    <row r="318" spans="5:5" ht="15.75" customHeight="1" x14ac:dyDescent="0.25">
      <c r="E318" s="129"/>
    </row>
    <row r="319" spans="5:5" ht="15.75" customHeight="1" x14ac:dyDescent="0.25">
      <c r="E319" s="129"/>
    </row>
    <row r="320" spans="5:5" ht="15.75" customHeight="1" x14ac:dyDescent="0.25">
      <c r="E320" s="129"/>
    </row>
    <row r="321" spans="5:5" ht="15.75" customHeight="1" x14ac:dyDescent="0.25">
      <c r="E321" s="129"/>
    </row>
    <row r="322" spans="5:5" ht="15.75" customHeight="1" x14ac:dyDescent="0.25">
      <c r="E322" s="129"/>
    </row>
    <row r="323" spans="5:5" ht="15.75" customHeight="1" x14ac:dyDescent="0.25">
      <c r="E323" s="129"/>
    </row>
    <row r="324" spans="5:5" ht="15.75" customHeight="1" x14ac:dyDescent="0.25">
      <c r="E324" s="129"/>
    </row>
    <row r="325" spans="5:5" ht="15.75" customHeight="1" x14ac:dyDescent="0.25">
      <c r="E325" s="129"/>
    </row>
    <row r="326" spans="5:5" ht="15.75" customHeight="1" x14ac:dyDescent="0.25">
      <c r="E326" s="129"/>
    </row>
    <row r="327" spans="5:5" ht="15.75" customHeight="1" x14ac:dyDescent="0.25">
      <c r="E327" s="129"/>
    </row>
    <row r="328" spans="5:5" ht="15.75" customHeight="1" x14ac:dyDescent="0.25">
      <c r="E328" s="129"/>
    </row>
    <row r="329" spans="5:5" ht="15.75" customHeight="1" x14ac:dyDescent="0.25">
      <c r="E329" s="129"/>
    </row>
    <row r="330" spans="5:5" ht="15.75" customHeight="1" x14ac:dyDescent="0.25">
      <c r="E330" s="129"/>
    </row>
    <row r="331" spans="5:5" ht="15.75" customHeight="1" x14ac:dyDescent="0.25">
      <c r="E331" s="129"/>
    </row>
    <row r="332" spans="5:5" ht="15.75" customHeight="1" x14ac:dyDescent="0.25">
      <c r="E332" s="129"/>
    </row>
    <row r="333" spans="5:5" ht="15.75" customHeight="1" x14ac:dyDescent="0.25">
      <c r="E333" s="129"/>
    </row>
    <row r="334" spans="5:5" ht="15.75" customHeight="1" x14ac:dyDescent="0.25">
      <c r="E334" s="129"/>
    </row>
    <row r="335" spans="5:5" ht="15.75" customHeight="1" x14ac:dyDescent="0.25">
      <c r="E335" s="129"/>
    </row>
    <row r="336" spans="5:5" ht="15.75" customHeight="1" x14ac:dyDescent="0.25">
      <c r="E336" s="129"/>
    </row>
    <row r="337" spans="5:5" ht="15.75" customHeight="1" x14ac:dyDescent="0.25">
      <c r="E337" s="129"/>
    </row>
    <row r="338" spans="5:5" ht="15.75" customHeight="1" x14ac:dyDescent="0.25">
      <c r="E338" s="129"/>
    </row>
    <row r="339" spans="5:5" ht="15.75" customHeight="1" x14ac:dyDescent="0.25">
      <c r="E339" s="129"/>
    </row>
    <row r="340" spans="5:5" ht="15.75" customHeight="1" x14ac:dyDescent="0.25">
      <c r="E340" s="129"/>
    </row>
    <row r="341" spans="5:5" ht="15.75" customHeight="1" x14ac:dyDescent="0.25">
      <c r="E341" s="129"/>
    </row>
    <row r="342" spans="5:5" ht="15.75" customHeight="1" x14ac:dyDescent="0.25">
      <c r="E342" s="129"/>
    </row>
    <row r="343" spans="5:5" ht="15.75" customHeight="1" x14ac:dyDescent="0.25">
      <c r="E343" s="129"/>
    </row>
    <row r="344" spans="5:5" ht="15.75" customHeight="1" x14ac:dyDescent="0.25">
      <c r="E344" s="129"/>
    </row>
    <row r="345" spans="5:5" ht="15.75" customHeight="1" x14ac:dyDescent="0.25">
      <c r="E345" s="129"/>
    </row>
    <row r="346" spans="5:5" ht="15.75" customHeight="1" x14ac:dyDescent="0.25">
      <c r="E346" s="129"/>
    </row>
    <row r="347" spans="5:5" ht="15.75" customHeight="1" x14ac:dyDescent="0.25">
      <c r="E347" s="129"/>
    </row>
    <row r="348" spans="5:5" ht="15.75" customHeight="1" x14ac:dyDescent="0.25">
      <c r="E348" s="129"/>
    </row>
    <row r="349" spans="5:5" ht="15.75" customHeight="1" x14ac:dyDescent="0.25">
      <c r="E349" s="129"/>
    </row>
    <row r="350" spans="5:5" ht="15.75" customHeight="1" x14ac:dyDescent="0.25">
      <c r="E350" s="129"/>
    </row>
    <row r="351" spans="5:5" ht="15.75" customHeight="1" x14ac:dyDescent="0.25">
      <c r="E351" s="129"/>
    </row>
    <row r="352" spans="5:5" ht="15.75" customHeight="1" x14ac:dyDescent="0.25">
      <c r="E352" s="129"/>
    </row>
    <row r="353" spans="5:5" ht="15.75" customHeight="1" x14ac:dyDescent="0.25">
      <c r="E353" s="129"/>
    </row>
    <row r="354" spans="5:5" ht="15.75" customHeight="1" x14ac:dyDescent="0.25">
      <c r="E354" s="129"/>
    </row>
    <row r="355" spans="5:5" ht="15.75" customHeight="1" x14ac:dyDescent="0.25">
      <c r="E355" s="129"/>
    </row>
    <row r="356" spans="5:5" ht="15.75" customHeight="1" x14ac:dyDescent="0.25">
      <c r="E356" s="129"/>
    </row>
    <row r="357" spans="5:5" ht="15.75" customHeight="1" x14ac:dyDescent="0.25">
      <c r="E357" s="129"/>
    </row>
    <row r="358" spans="5:5" ht="15.75" customHeight="1" x14ac:dyDescent="0.25">
      <c r="E358" s="129"/>
    </row>
    <row r="359" spans="5:5" ht="15.75" customHeight="1" x14ac:dyDescent="0.25">
      <c r="E359" s="129"/>
    </row>
    <row r="360" spans="5:5" ht="15.75" customHeight="1" x14ac:dyDescent="0.25">
      <c r="E360" s="129"/>
    </row>
    <row r="361" spans="5:5" ht="15.75" customHeight="1" x14ac:dyDescent="0.25">
      <c r="E361" s="129"/>
    </row>
    <row r="362" spans="5:5" ht="15.75" customHeight="1" x14ac:dyDescent="0.25">
      <c r="E362" s="129"/>
    </row>
    <row r="363" spans="5:5" ht="15.75" customHeight="1" x14ac:dyDescent="0.25">
      <c r="E363" s="129"/>
    </row>
    <row r="364" spans="5:5" ht="15.75" customHeight="1" x14ac:dyDescent="0.25">
      <c r="E364" s="129"/>
    </row>
    <row r="365" spans="5:5" ht="15.75" customHeight="1" x14ac:dyDescent="0.25">
      <c r="E365" s="129"/>
    </row>
    <row r="366" spans="5:5" ht="15.75" customHeight="1" x14ac:dyDescent="0.25">
      <c r="E366" s="129"/>
    </row>
    <row r="367" spans="5:5" ht="15.75" customHeight="1" x14ac:dyDescent="0.25">
      <c r="E367" s="129"/>
    </row>
    <row r="368" spans="5:5" ht="15.75" customHeight="1" x14ac:dyDescent="0.25">
      <c r="E368" s="129"/>
    </row>
    <row r="369" spans="5:5" ht="15.75" customHeight="1" x14ac:dyDescent="0.25">
      <c r="E369" s="129"/>
    </row>
    <row r="370" spans="5:5" ht="15.75" customHeight="1" x14ac:dyDescent="0.25">
      <c r="E370" s="129"/>
    </row>
    <row r="371" spans="5:5" ht="15.75" customHeight="1" x14ac:dyDescent="0.25">
      <c r="E371" s="129"/>
    </row>
    <row r="372" spans="5:5" ht="15.75" customHeight="1" x14ac:dyDescent="0.25">
      <c r="E372" s="129"/>
    </row>
    <row r="373" spans="5:5" ht="15.75" customHeight="1" x14ac:dyDescent="0.25">
      <c r="E373" s="129"/>
    </row>
    <row r="374" spans="5:5" ht="15.75" customHeight="1" x14ac:dyDescent="0.25">
      <c r="E374" s="129"/>
    </row>
    <row r="375" spans="5:5" ht="15.75" customHeight="1" x14ac:dyDescent="0.25">
      <c r="E375" s="129"/>
    </row>
    <row r="376" spans="5:5" ht="15.75" customHeight="1" x14ac:dyDescent="0.25">
      <c r="E376" s="129"/>
    </row>
    <row r="377" spans="5:5" ht="15.75" customHeight="1" x14ac:dyDescent="0.25">
      <c r="E377" s="129"/>
    </row>
    <row r="378" spans="5:5" ht="15.75" customHeight="1" x14ac:dyDescent="0.25">
      <c r="E378" s="129"/>
    </row>
    <row r="379" spans="5:5" ht="15.75" customHeight="1" x14ac:dyDescent="0.25">
      <c r="E379" s="129"/>
    </row>
    <row r="380" spans="5:5" ht="15.75" customHeight="1" x14ac:dyDescent="0.25">
      <c r="E380" s="129"/>
    </row>
    <row r="381" spans="5:5" ht="15.75" customHeight="1" x14ac:dyDescent="0.25">
      <c r="E381" s="129"/>
    </row>
    <row r="382" spans="5:5" ht="15.75" customHeight="1" x14ac:dyDescent="0.25">
      <c r="E382" s="129"/>
    </row>
    <row r="383" spans="5:5" ht="15.75" customHeight="1" x14ac:dyDescent="0.25">
      <c r="E383" s="129"/>
    </row>
    <row r="384" spans="5:5" ht="15.75" customHeight="1" x14ac:dyDescent="0.25">
      <c r="E384" s="129"/>
    </row>
    <row r="385" spans="5:5" ht="15.75" customHeight="1" x14ac:dyDescent="0.25">
      <c r="E385" s="129"/>
    </row>
    <row r="386" spans="5:5" ht="15.75" customHeight="1" x14ac:dyDescent="0.25">
      <c r="E386" s="129"/>
    </row>
    <row r="387" spans="5:5" ht="15.75" customHeight="1" x14ac:dyDescent="0.25">
      <c r="E387" s="129"/>
    </row>
    <row r="388" spans="5:5" ht="15.75" customHeight="1" x14ac:dyDescent="0.25">
      <c r="E388" s="129"/>
    </row>
    <row r="389" spans="5:5" ht="15.75" customHeight="1" x14ac:dyDescent="0.25">
      <c r="E389" s="129"/>
    </row>
    <row r="390" spans="5:5" ht="15.75" customHeight="1" x14ac:dyDescent="0.25">
      <c r="E390" s="129"/>
    </row>
    <row r="391" spans="5:5" ht="15.75" customHeight="1" x14ac:dyDescent="0.25">
      <c r="E391" s="129"/>
    </row>
    <row r="392" spans="5:5" ht="15.75" customHeight="1" x14ac:dyDescent="0.25">
      <c r="E392" s="129"/>
    </row>
    <row r="393" spans="5:5" ht="15.75" customHeight="1" x14ac:dyDescent="0.25">
      <c r="E393" s="129"/>
    </row>
    <row r="394" spans="5:5" ht="15.75" customHeight="1" x14ac:dyDescent="0.25">
      <c r="E394" s="129"/>
    </row>
    <row r="395" spans="5:5" ht="15.75" customHeight="1" x14ac:dyDescent="0.25">
      <c r="E395" s="129"/>
    </row>
    <row r="396" spans="5:5" ht="15.75" customHeight="1" x14ac:dyDescent="0.25">
      <c r="E396" s="129"/>
    </row>
    <row r="397" spans="5:5" ht="15.75" customHeight="1" x14ac:dyDescent="0.25">
      <c r="E397" s="129"/>
    </row>
    <row r="398" spans="5:5" ht="15.75" customHeight="1" x14ac:dyDescent="0.25">
      <c r="E398" s="129"/>
    </row>
    <row r="399" spans="5:5" ht="15.75" customHeight="1" x14ac:dyDescent="0.25">
      <c r="E399" s="129"/>
    </row>
    <row r="400" spans="5:5" ht="15.75" customHeight="1" x14ac:dyDescent="0.25">
      <c r="E400" s="129"/>
    </row>
    <row r="401" spans="5:5" ht="15.75" customHeight="1" x14ac:dyDescent="0.25">
      <c r="E401" s="129"/>
    </row>
    <row r="402" spans="5:5" ht="15.75" customHeight="1" x14ac:dyDescent="0.25">
      <c r="E402" s="129"/>
    </row>
    <row r="403" spans="5:5" ht="15.75" customHeight="1" x14ac:dyDescent="0.25">
      <c r="E403" s="129"/>
    </row>
    <row r="404" spans="5:5" ht="15.75" customHeight="1" x14ac:dyDescent="0.25">
      <c r="E404" s="129"/>
    </row>
    <row r="405" spans="5:5" ht="15.75" customHeight="1" x14ac:dyDescent="0.25">
      <c r="E405" s="129"/>
    </row>
    <row r="406" spans="5:5" ht="15.75" customHeight="1" x14ac:dyDescent="0.25">
      <c r="E406" s="129"/>
    </row>
    <row r="407" spans="5:5" ht="15.75" customHeight="1" x14ac:dyDescent="0.25">
      <c r="E407" s="129"/>
    </row>
    <row r="408" spans="5:5" ht="15.75" customHeight="1" x14ac:dyDescent="0.25">
      <c r="E408" s="129"/>
    </row>
    <row r="409" spans="5:5" ht="15.75" customHeight="1" x14ac:dyDescent="0.25">
      <c r="E409" s="129"/>
    </row>
    <row r="410" spans="5:5" ht="15.75" customHeight="1" x14ac:dyDescent="0.25">
      <c r="E410" s="129"/>
    </row>
    <row r="411" spans="5:5" ht="15.75" customHeight="1" x14ac:dyDescent="0.25">
      <c r="E411" s="129"/>
    </row>
    <row r="412" spans="5:5" ht="15.75" customHeight="1" x14ac:dyDescent="0.25">
      <c r="E412" s="129"/>
    </row>
    <row r="413" spans="5:5" ht="15.75" customHeight="1" x14ac:dyDescent="0.25">
      <c r="E413" s="129"/>
    </row>
    <row r="414" spans="5:5" ht="15.75" customHeight="1" x14ac:dyDescent="0.25">
      <c r="E414" s="129"/>
    </row>
    <row r="415" spans="5:5" ht="15.75" customHeight="1" x14ac:dyDescent="0.25">
      <c r="E415" s="129"/>
    </row>
    <row r="416" spans="5:5" ht="15.75" customHeight="1" x14ac:dyDescent="0.25">
      <c r="E416" s="129"/>
    </row>
    <row r="417" spans="5:5" ht="15.75" customHeight="1" x14ac:dyDescent="0.25">
      <c r="E417" s="129"/>
    </row>
    <row r="418" spans="5:5" ht="15.75" customHeight="1" x14ac:dyDescent="0.25">
      <c r="E418" s="129"/>
    </row>
    <row r="419" spans="5:5" ht="15.75" customHeight="1" x14ac:dyDescent="0.25">
      <c r="E419" s="129"/>
    </row>
    <row r="420" spans="5:5" ht="15.75" customHeight="1" x14ac:dyDescent="0.25">
      <c r="E420" s="129"/>
    </row>
    <row r="421" spans="5:5" ht="15.75" customHeight="1" x14ac:dyDescent="0.25">
      <c r="E421" s="129"/>
    </row>
    <row r="422" spans="5:5" ht="15.75" customHeight="1" x14ac:dyDescent="0.25">
      <c r="E422" s="129"/>
    </row>
    <row r="423" spans="5:5" ht="15.75" customHeight="1" x14ac:dyDescent="0.25">
      <c r="E423" s="129"/>
    </row>
    <row r="424" spans="5:5" ht="15.75" customHeight="1" x14ac:dyDescent="0.25">
      <c r="E424" s="129"/>
    </row>
    <row r="425" spans="5:5" ht="15.75" customHeight="1" x14ac:dyDescent="0.25">
      <c r="E425" s="129"/>
    </row>
    <row r="426" spans="5:5" ht="15.75" customHeight="1" x14ac:dyDescent="0.25">
      <c r="E426" s="129"/>
    </row>
    <row r="427" spans="5:5" ht="15.75" customHeight="1" x14ac:dyDescent="0.25">
      <c r="E427" s="129"/>
    </row>
    <row r="428" spans="5:5" ht="15.75" customHeight="1" x14ac:dyDescent="0.25">
      <c r="E428" s="129"/>
    </row>
    <row r="429" spans="5:5" ht="15.75" customHeight="1" x14ac:dyDescent="0.25">
      <c r="E429" s="129"/>
    </row>
    <row r="430" spans="5:5" ht="15.75" customHeight="1" x14ac:dyDescent="0.25">
      <c r="E430" s="129"/>
    </row>
    <row r="431" spans="5:5" ht="15.75" customHeight="1" x14ac:dyDescent="0.25">
      <c r="E431" s="129"/>
    </row>
    <row r="432" spans="5:5" ht="15.75" customHeight="1" x14ac:dyDescent="0.25">
      <c r="E432" s="129"/>
    </row>
    <row r="433" spans="5:5" ht="15.75" customHeight="1" x14ac:dyDescent="0.25">
      <c r="E433" s="129"/>
    </row>
    <row r="434" spans="5:5" ht="15.75" customHeight="1" x14ac:dyDescent="0.25">
      <c r="E434" s="129"/>
    </row>
    <row r="435" spans="5:5" ht="15.75" customHeight="1" x14ac:dyDescent="0.25">
      <c r="E435" s="129"/>
    </row>
    <row r="436" spans="5:5" ht="15.75" customHeight="1" x14ac:dyDescent="0.25">
      <c r="E436" s="129"/>
    </row>
    <row r="437" spans="5:5" ht="15.75" customHeight="1" x14ac:dyDescent="0.25">
      <c r="E437" s="129"/>
    </row>
    <row r="438" spans="5:5" ht="15.75" customHeight="1" x14ac:dyDescent="0.25">
      <c r="E438" s="129"/>
    </row>
    <row r="439" spans="5:5" ht="15.75" customHeight="1" x14ac:dyDescent="0.25">
      <c r="E439" s="129"/>
    </row>
    <row r="440" spans="5:5" ht="15.75" customHeight="1" x14ac:dyDescent="0.25">
      <c r="E440" s="129"/>
    </row>
    <row r="441" spans="5:5" ht="15.75" customHeight="1" x14ac:dyDescent="0.25">
      <c r="E441" s="129"/>
    </row>
    <row r="442" spans="5:5" ht="15.75" customHeight="1" x14ac:dyDescent="0.25">
      <c r="E442" s="129"/>
    </row>
    <row r="443" spans="5:5" ht="15.75" customHeight="1" x14ac:dyDescent="0.25">
      <c r="E443" s="129"/>
    </row>
    <row r="444" spans="5:5" ht="15.75" customHeight="1" x14ac:dyDescent="0.25">
      <c r="E444" s="129"/>
    </row>
    <row r="445" spans="5:5" ht="15.75" customHeight="1" x14ac:dyDescent="0.25">
      <c r="E445" s="129"/>
    </row>
    <row r="446" spans="5:5" ht="15.75" customHeight="1" x14ac:dyDescent="0.25">
      <c r="E446" s="129"/>
    </row>
    <row r="447" spans="5:5" ht="15.75" customHeight="1" x14ac:dyDescent="0.25">
      <c r="E447" s="129"/>
    </row>
    <row r="448" spans="5:5" ht="15.75" customHeight="1" x14ac:dyDescent="0.25">
      <c r="E448" s="129"/>
    </row>
    <row r="449" spans="5:5" ht="15.75" customHeight="1" x14ac:dyDescent="0.25">
      <c r="E449" s="129"/>
    </row>
    <row r="450" spans="5:5" ht="15.75" customHeight="1" x14ac:dyDescent="0.25">
      <c r="E450" s="129"/>
    </row>
    <row r="451" spans="5:5" ht="15.75" customHeight="1" x14ac:dyDescent="0.25">
      <c r="E451" s="129"/>
    </row>
    <row r="452" spans="5:5" ht="15.75" customHeight="1" x14ac:dyDescent="0.25">
      <c r="E452" s="129"/>
    </row>
    <row r="453" spans="5:5" ht="15.75" customHeight="1" x14ac:dyDescent="0.25">
      <c r="E453" s="129"/>
    </row>
    <row r="454" spans="5:5" ht="15.75" customHeight="1" x14ac:dyDescent="0.25">
      <c r="E454" s="129"/>
    </row>
    <row r="455" spans="5:5" ht="15.75" customHeight="1" x14ac:dyDescent="0.25">
      <c r="E455" s="129"/>
    </row>
    <row r="456" spans="5:5" ht="15.75" customHeight="1" x14ac:dyDescent="0.25">
      <c r="E456" s="129"/>
    </row>
    <row r="457" spans="5:5" ht="15.75" customHeight="1" x14ac:dyDescent="0.25">
      <c r="E457" s="129"/>
    </row>
    <row r="458" spans="5:5" ht="15.75" customHeight="1" x14ac:dyDescent="0.25">
      <c r="E458" s="129"/>
    </row>
    <row r="459" spans="5:5" ht="15.75" customHeight="1" x14ac:dyDescent="0.25">
      <c r="E459" s="129"/>
    </row>
    <row r="460" spans="5:5" ht="15.75" customHeight="1" x14ac:dyDescent="0.25">
      <c r="E460" s="129"/>
    </row>
    <row r="461" spans="5:5" ht="15.75" customHeight="1" x14ac:dyDescent="0.25">
      <c r="E461" s="129"/>
    </row>
    <row r="462" spans="5:5" ht="15.75" customHeight="1" x14ac:dyDescent="0.25">
      <c r="E462" s="129"/>
    </row>
    <row r="463" spans="5:5" ht="15.75" customHeight="1" x14ac:dyDescent="0.25">
      <c r="E463" s="129"/>
    </row>
    <row r="464" spans="5:5" ht="15.75" customHeight="1" x14ac:dyDescent="0.25">
      <c r="E464" s="129"/>
    </row>
    <row r="465" spans="5:5" ht="15.75" customHeight="1" x14ac:dyDescent="0.25">
      <c r="E465" s="129"/>
    </row>
    <row r="466" spans="5:5" ht="15.75" customHeight="1" x14ac:dyDescent="0.25">
      <c r="E466" s="129"/>
    </row>
    <row r="467" spans="5:5" ht="15.75" customHeight="1" x14ac:dyDescent="0.25">
      <c r="E467" s="129"/>
    </row>
    <row r="468" spans="5:5" ht="15.75" customHeight="1" x14ac:dyDescent="0.25">
      <c r="E468" s="129"/>
    </row>
    <row r="469" spans="5:5" ht="15.75" customHeight="1" x14ac:dyDescent="0.25">
      <c r="E469" s="129"/>
    </row>
    <row r="470" spans="5:5" ht="15.75" customHeight="1" x14ac:dyDescent="0.25">
      <c r="E470" s="129"/>
    </row>
    <row r="471" spans="5:5" ht="15.75" customHeight="1" x14ac:dyDescent="0.25">
      <c r="E471" s="129"/>
    </row>
    <row r="472" spans="5:5" ht="15.75" customHeight="1" x14ac:dyDescent="0.25">
      <c r="E472" s="129"/>
    </row>
    <row r="473" spans="5:5" ht="15.75" customHeight="1" x14ac:dyDescent="0.25">
      <c r="E473" s="129"/>
    </row>
    <row r="474" spans="5:5" ht="15.75" customHeight="1" x14ac:dyDescent="0.25">
      <c r="E474" s="129"/>
    </row>
    <row r="475" spans="5:5" ht="15.75" customHeight="1" x14ac:dyDescent="0.25">
      <c r="E475" s="129"/>
    </row>
    <row r="476" spans="5:5" ht="15.75" customHeight="1" x14ac:dyDescent="0.25">
      <c r="E476" s="129"/>
    </row>
    <row r="477" spans="5:5" ht="15.75" customHeight="1" x14ac:dyDescent="0.25">
      <c r="E477" s="129"/>
    </row>
    <row r="478" spans="5:5" ht="15.75" customHeight="1" x14ac:dyDescent="0.25">
      <c r="E478" s="129"/>
    </row>
    <row r="479" spans="5:5" ht="15.75" customHeight="1" x14ac:dyDescent="0.25">
      <c r="E479" s="129"/>
    </row>
    <row r="480" spans="5:5" ht="15.75" customHeight="1" x14ac:dyDescent="0.25">
      <c r="E480" s="129"/>
    </row>
    <row r="481" spans="5:5" ht="15.75" customHeight="1" x14ac:dyDescent="0.25">
      <c r="E481" s="129"/>
    </row>
    <row r="482" spans="5:5" ht="15.75" customHeight="1" x14ac:dyDescent="0.25">
      <c r="E482" s="129"/>
    </row>
    <row r="483" spans="5:5" ht="15.75" customHeight="1" x14ac:dyDescent="0.25">
      <c r="E483" s="129"/>
    </row>
    <row r="484" spans="5:5" ht="15.75" customHeight="1" x14ac:dyDescent="0.25">
      <c r="E484" s="129"/>
    </row>
    <row r="485" spans="5:5" ht="15.75" customHeight="1" x14ac:dyDescent="0.25">
      <c r="E485" s="129"/>
    </row>
    <row r="486" spans="5:5" ht="15.75" customHeight="1" x14ac:dyDescent="0.25">
      <c r="E486" s="129"/>
    </row>
    <row r="487" spans="5:5" ht="15.75" customHeight="1" x14ac:dyDescent="0.25">
      <c r="E487" s="129"/>
    </row>
    <row r="488" spans="5:5" ht="15.75" customHeight="1" x14ac:dyDescent="0.25">
      <c r="E488" s="129"/>
    </row>
    <row r="489" spans="5:5" ht="15.75" customHeight="1" x14ac:dyDescent="0.25">
      <c r="E489" s="129"/>
    </row>
    <row r="490" spans="5:5" ht="15.75" customHeight="1" x14ac:dyDescent="0.25">
      <c r="E490" s="129"/>
    </row>
    <row r="491" spans="5:5" ht="15.75" customHeight="1" x14ac:dyDescent="0.25">
      <c r="E491" s="129"/>
    </row>
    <row r="492" spans="5:5" ht="15.75" customHeight="1" x14ac:dyDescent="0.25">
      <c r="E492" s="129"/>
    </row>
    <row r="493" spans="5:5" ht="15.75" customHeight="1" x14ac:dyDescent="0.25">
      <c r="E493" s="129"/>
    </row>
    <row r="494" spans="5:5" ht="15.75" customHeight="1" x14ac:dyDescent="0.25">
      <c r="E494" s="129"/>
    </row>
    <row r="495" spans="5:5" ht="15.75" customHeight="1" x14ac:dyDescent="0.25">
      <c r="E495" s="129"/>
    </row>
    <row r="496" spans="5:5" ht="15.75" customHeight="1" x14ac:dyDescent="0.25">
      <c r="E496" s="129"/>
    </row>
    <row r="497" spans="5:5" ht="15.75" customHeight="1" x14ac:dyDescent="0.25">
      <c r="E497" s="129"/>
    </row>
    <row r="498" spans="5:5" ht="15.75" customHeight="1" x14ac:dyDescent="0.25">
      <c r="E498" s="129"/>
    </row>
    <row r="499" spans="5:5" ht="15.75" customHeight="1" x14ac:dyDescent="0.25">
      <c r="E499" s="129"/>
    </row>
    <row r="500" spans="5:5" ht="15.75" customHeight="1" x14ac:dyDescent="0.25">
      <c r="E500" s="129"/>
    </row>
    <row r="501" spans="5:5" ht="15.75" customHeight="1" x14ac:dyDescent="0.25">
      <c r="E501" s="129"/>
    </row>
    <row r="502" spans="5:5" ht="15.75" customHeight="1" x14ac:dyDescent="0.25">
      <c r="E502" s="129"/>
    </row>
    <row r="503" spans="5:5" ht="15.75" customHeight="1" x14ac:dyDescent="0.25">
      <c r="E503" s="129"/>
    </row>
    <row r="504" spans="5:5" ht="15.75" customHeight="1" x14ac:dyDescent="0.25">
      <c r="E504" s="129"/>
    </row>
    <row r="505" spans="5:5" ht="15.75" customHeight="1" x14ac:dyDescent="0.25">
      <c r="E505" s="129"/>
    </row>
    <row r="506" spans="5:5" ht="15.75" customHeight="1" x14ac:dyDescent="0.25">
      <c r="E506" s="129"/>
    </row>
    <row r="507" spans="5:5" ht="15.75" customHeight="1" x14ac:dyDescent="0.25">
      <c r="E507" s="129"/>
    </row>
    <row r="508" spans="5:5" ht="15.75" customHeight="1" x14ac:dyDescent="0.25">
      <c r="E508" s="129"/>
    </row>
    <row r="509" spans="5:5" ht="15.75" customHeight="1" x14ac:dyDescent="0.25">
      <c r="E509" s="129"/>
    </row>
    <row r="510" spans="5:5" ht="15.75" customHeight="1" x14ac:dyDescent="0.25">
      <c r="E510" s="129"/>
    </row>
    <row r="511" spans="5:5" ht="15.75" customHeight="1" x14ac:dyDescent="0.25">
      <c r="E511" s="129"/>
    </row>
    <row r="512" spans="5:5" ht="15.75" customHeight="1" x14ac:dyDescent="0.25">
      <c r="E512" s="129"/>
    </row>
    <row r="513" spans="5:5" ht="15.75" customHeight="1" x14ac:dyDescent="0.25">
      <c r="E513" s="129"/>
    </row>
    <row r="514" spans="5:5" ht="15.75" customHeight="1" x14ac:dyDescent="0.25">
      <c r="E514" s="129"/>
    </row>
    <row r="515" spans="5:5" ht="15.75" customHeight="1" x14ac:dyDescent="0.25">
      <c r="E515" s="129"/>
    </row>
    <row r="516" spans="5:5" ht="15.75" customHeight="1" x14ac:dyDescent="0.25">
      <c r="E516" s="129"/>
    </row>
    <row r="517" spans="5:5" ht="15.75" customHeight="1" x14ac:dyDescent="0.25">
      <c r="E517" s="129"/>
    </row>
    <row r="518" spans="5:5" ht="15.75" customHeight="1" x14ac:dyDescent="0.25">
      <c r="E518" s="129"/>
    </row>
    <row r="519" spans="5:5" ht="15.75" customHeight="1" x14ac:dyDescent="0.25">
      <c r="E519" s="129"/>
    </row>
    <row r="520" spans="5:5" ht="15.75" customHeight="1" x14ac:dyDescent="0.25">
      <c r="E520" s="129"/>
    </row>
    <row r="521" spans="5:5" ht="15.75" customHeight="1" x14ac:dyDescent="0.25">
      <c r="E521" s="129"/>
    </row>
    <row r="522" spans="5:5" ht="15.75" customHeight="1" x14ac:dyDescent="0.25">
      <c r="E522" s="129"/>
    </row>
    <row r="523" spans="5:5" ht="15.75" customHeight="1" x14ac:dyDescent="0.25">
      <c r="E523" s="129"/>
    </row>
    <row r="524" spans="5:5" ht="15.75" customHeight="1" x14ac:dyDescent="0.25">
      <c r="E524" s="129"/>
    </row>
    <row r="525" spans="5:5" ht="15.75" customHeight="1" x14ac:dyDescent="0.25">
      <c r="E525" s="129"/>
    </row>
    <row r="526" spans="5:5" ht="15.75" customHeight="1" x14ac:dyDescent="0.25">
      <c r="E526" s="129"/>
    </row>
    <row r="527" spans="5:5" ht="15.75" customHeight="1" x14ac:dyDescent="0.25">
      <c r="E527" s="129"/>
    </row>
    <row r="528" spans="5:5" ht="15.75" customHeight="1" x14ac:dyDescent="0.25">
      <c r="E528" s="129"/>
    </row>
    <row r="529" spans="5:5" ht="15.75" customHeight="1" x14ac:dyDescent="0.25">
      <c r="E529" s="129"/>
    </row>
    <row r="530" spans="5:5" ht="15.75" customHeight="1" x14ac:dyDescent="0.25">
      <c r="E530" s="129"/>
    </row>
    <row r="531" spans="5:5" ht="15.75" customHeight="1" x14ac:dyDescent="0.25">
      <c r="E531" s="129"/>
    </row>
    <row r="532" spans="5:5" ht="15.75" customHeight="1" x14ac:dyDescent="0.25">
      <c r="E532" s="129"/>
    </row>
    <row r="533" spans="5:5" ht="15.75" customHeight="1" x14ac:dyDescent="0.25">
      <c r="E533" s="129"/>
    </row>
    <row r="534" spans="5:5" ht="15.75" customHeight="1" x14ac:dyDescent="0.25">
      <c r="E534" s="129"/>
    </row>
    <row r="535" spans="5:5" ht="15.75" customHeight="1" x14ac:dyDescent="0.25">
      <c r="E535" s="129"/>
    </row>
    <row r="536" spans="5:5" ht="15.75" customHeight="1" x14ac:dyDescent="0.25">
      <c r="E536" s="129"/>
    </row>
    <row r="537" spans="5:5" ht="15.75" customHeight="1" x14ac:dyDescent="0.25">
      <c r="E537" s="129"/>
    </row>
    <row r="538" spans="5:5" ht="15.75" customHeight="1" x14ac:dyDescent="0.25">
      <c r="E538" s="129"/>
    </row>
    <row r="539" spans="5:5" ht="15.75" customHeight="1" x14ac:dyDescent="0.25">
      <c r="E539" s="129"/>
    </row>
    <row r="540" spans="5:5" ht="15.75" customHeight="1" x14ac:dyDescent="0.25">
      <c r="E540" s="129"/>
    </row>
    <row r="541" spans="5:5" ht="15.75" customHeight="1" x14ac:dyDescent="0.25">
      <c r="E541" s="129"/>
    </row>
    <row r="542" spans="5:5" ht="15.75" customHeight="1" x14ac:dyDescent="0.25">
      <c r="E542" s="129"/>
    </row>
    <row r="543" spans="5:5" ht="15.75" customHeight="1" x14ac:dyDescent="0.25">
      <c r="E543" s="129"/>
    </row>
    <row r="544" spans="5:5" ht="15.75" customHeight="1" x14ac:dyDescent="0.25">
      <c r="E544" s="129"/>
    </row>
    <row r="545" spans="5:5" ht="15.75" customHeight="1" x14ac:dyDescent="0.25">
      <c r="E545" s="129"/>
    </row>
    <row r="546" spans="5:5" ht="15.75" customHeight="1" x14ac:dyDescent="0.25">
      <c r="E546" s="129"/>
    </row>
    <row r="547" spans="5:5" ht="15.75" customHeight="1" x14ac:dyDescent="0.25">
      <c r="E547" s="129"/>
    </row>
    <row r="548" spans="5:5" ht="15.75" customHeight="1" x14ac:dyDescent="0.25">
      <c r="E548" s="129"/>
    </row>
    <row r="549" spans="5:5" ht="15.75" customHeight="1" x14ac:dyDescent="0.25">
      <c r="E549" s="129"/>
    </row>
    <row r="550" spans="5:5" ht="15.75" customHeight="1" x14ac:dyDescent="0.25">
      <c r="E550" s="129"/>
    </row>
    <row r="551" spans="5:5" ht="15.75" customHeight="1" x14ac:dyDescent="0.25">
      <c r="E551" s="129"/>
    </row>
    <row r="552" spans="5:5" ht="15.75" customHeight="1" x14ac:dyDescent="0.25">
      <c r="E552" s="129"/>
    </row>
    <row r="553" spans="5:5" ht="15.75" customHeight="1" x14ac:dyDescent="0.25">
      <c r="E553" s="129"/>
    </row>
    <row r="554" spans="5:5" ht="15.75" customHeight="1" x14ac:dyDescent="0.25">
      <c r="E554" s="129"/>
    </row>
    <row r="555" spans="5:5" ht="15.75" customHeight="1" x14ac:dyDescent="0.25">
      <c r="E555" s="129"/>
    </row>
    <row r="556" spans="5:5" ht="15.75" customHeight="1" x14ac:dyDescent="0.25">
      <c r="E556" s="129"/>
    </row>
    <row r="557" spans="5:5" ht="15.75" customHeight="1" x14ac:dyDescent="0.25">
      <c r="E557" s="129"/>
    </row>
    <row r="558" spans="5:5" ht="15.75" customHeight="1" x14ac:dyDescent="0.25">
      <c r="E558" s="129"/>
    </row>
    <row r="559" spans="5:5" ht="15.75" customHeight="1" x14ac:dyDescent="0.25">
      <c r="E559" s="129"/>
    </row>
    <row r="560" spans="5:5" ht="15.75" customHeight="1" x14ac:dyDescent="0.25">
      <c r="E560" s="129"/>
    </row>
    <row r="561" spans="5:5" ht="15.75" customHeight="1" x14ac:dyDescent="0.25">
      <c r="E561" s="129"/>
    </row>
    <row r="562" spans="5:5" ht="15.75" customHeight="1" x14ac:dyDescent="0.25">
      <c r="E562" s="129"/>
    </row>
    <row r="563" spans="5:5" ht="15.75" customHeight="1" x14ac:dyDescent="0.25">
      <c r="E563" s="129"/>
    </row>
    <row r="564" spans="5:5" ht="15.75" customHeight="1" x14ac:dyDescent="0.25">
      <c r="E564" s="129"/>
    </row>
    <row r="565" spans="5:5" ht="15.75" customHeight="1" x14ac:dyDescent="0.25">
      <c r="E565" s="129"/>
    </row>
    <row r="566" spans="5:5" ht="15.75" customHeight="1" x14ac:dyDescent="0.25">
      <c r="E566" s="129"/>
    </row>
    <row r="567" spans="5:5" ht="15.75" customHeight="1" x14ac:dyDescent="0.25">
      <c r="E567" s="129"/>
    </row>
    <row r="568" spans="5:5" ht="15.75" customHeight="1" x14ac:dyDescent="0.25">
      <c r="E568" s="129"/>
    </row>
    <row r="569" spans="5:5" ht="15.75" customHeight="1" x14ac:dyDescent="0.25">
      <c r="E569" s="129"/>
    </row>
    <row r="570" spans="5:5" ht="15.75" customHeight="1" x14ac:dyDescent="0.25">
      <c r="E570" s="129"/>
    </row>
    <row r="571" spans="5:5" ht="15.75" customHeight="1" x14ac:dyDescent="0.25">
      <c r="E571" s="129"/>
    </row>
    <row r="572" spans="5:5" ht="15.75" customHeight="1" x14ac:dyDescent="0.25">
      <c r="E572" s="129"/>
    </row>
    <row r="573" spans="5:5" ht="15.75" customHeight="1" x14ac:dyDescent="0.25">
      <c r="E573" s="129"/>
    </row>
    <row r="574" spans="5:5" ht="15.75" customHeight="1" x14ac:dyDescent="0.25">
      <c r="E574" s="129"/>
    </row>
    <row r="575" spans="5:5" ht="15.75" customHeight="1" x14ac:dyDescent="0.25">
      <c r="E575" s="129"/>
    </row>
    <row r="576" spans="5:5" ht="15.75" customHeight="1" x14ac:dyDescent="0.25">
      <c r="E576" s="129"/>
    </row>
    <row r="577" spans="5:5" ht="15.75" customHeight="1" x14ac:dyDescent="0.25">
      <c r="E577" s="129"/>
    </row>
    <row r="578" spans="5:5" ht="15.75" customHeight="1" x14ac:dyDescent="0.25">
      <c r="E578" s="129"/>
    </row>
    <row r="579" spans="5:5" ht="15.75" customHeight="1" x14ac:dyDescent="0.25">
      <c r="E579" s="129"/>
    </row>
    <row r="580" spans="5:5" ht="15.75" customHeight="1" x14ac:dyDescent="0.25">
      <c r="E580" s="129"/>
    </row>
    <row r="581" spans="5:5" ht="15.75" customHeight="1" x14ac:dyDescent="0.25">
      <c r="E581" s="129"/>
    </row>
    <row r="582" spans="5:5" ht="15.75" customHeight="1" x14ac:dyDescent="0.25">
      <c r="E582" s="129"/>
    </row>
    <row r="583" spans="5:5" ht="15.75" customHeight="1" x14ac:dyDescent="0.25">
      <c r="E583" s="129"/>
    </row>
    <row r="584" spans="5:5" ht="15.75" customHeight="1" x14ac:dyDescent="0.25">
      <c r="E584" s="129"/>
    </row>
    <row r="585" spans="5:5" ht="15.75" customHeight="1" x14ac:dyDescent="0.25">
      <c r="E585" s="129"/>
    </row>
    <row r="586" spans="5:5" ht="15.75" customHeight="1" x14ac:dyDescent="0.25">
      <c r="E586" s="129"/>
    </row>
    <row r="587" spans="5:5" ht="15.75" customHeight="1" x14ac:dyDescent="0.25">
      <c r="E587" s="129"/>
    </row>
    <row r="588" spans="5:5" ht="15.75" customHeight="1" x14ac:dyDescent="0.25">
      <c r="E588" s="129"/>
    </row>
    <row r="589" spans="5:5" ht="15.75" customHeight="1" x14ac:dyDescent="0.25">
      <c r="E589" s="129"/>
    </row>
    <row r="590" spans="5:5" ht="15.75" customHeight="1" x14ac:dyDescent="0.25">
      <c r="E590" s="129"/>
    </row>
    <row r="591" spans="5:5" ht="15.75" customHeight="1" x14ac:dyDescent="0.25">
      <c r="E591" s="129"/>
    </row>
    <row r="592" spans="5:5" ht="15.75" customHeight="1" x14ac:dyDescent="0.25">
      <c r="E592" s="129"/>
    </row>
    <row r="593" spans="5:5" ht="15.75" customHeight="1" x14ac:dyDescent="0.25">
      <c r="E593" s="129"/>
    </row>
    <row r="594" spans="5:5" ht="15.75" customHeight="1" x14ac:dyDescent="0.25">
      <c r="E594" s="129"/>
    </row>
    <row r="595" spans="5:5" ht="15.75" customHeight="1" x14ac:dyDescent="0.25">
      <c r="E595" s="129"/>
    </row>
    <row r="596" spans="5:5" ht="15.75" customHeight="1" x14ac:dyDescent="0.25">
      <c r="E596" s="129"/>
    </row>
    <row r="597" spans="5:5" ht="15.75" customHeight="1" x14ac:dyDescent="0.25">
      <c r="E597" s="129"/>
    </row>
    <row r="598" spans="5:5" ht="15.75" customHeight="1" x14ac:dyDescent="0.25">
      <c r="E598" s="129"/>
    </row>
    <row r="599" spans="5:5" ht="15.75" customHeight="1" x14ac:dyDescent="0.25">
      <c r="E599" s="129"/>
    </row>
    <row r="600" spans="5:5" ht="15.75" customHeight="1" x14ac:dyDescent="0.25">
      <c r="E600" s="129"/>
    </row>
    <row r="601" spans="5:5" ht="15.75" customHeight="1" x14ac:dyDescent="0.25">
      <c r="E601" s="129"/>
    </row>
    <row r="602" spans="5:5" ht="15.75" customHeight="1" x14ac:dyDescent="0.25">
      <c r="E602" s="129"/>
    </row>
    <row r="603" spans="5:5" ht="15.75" customHeight="1" x14ac:dyDescent="0.25">
      <c r="E603" s="129"/>
    </row>
    <row r="604" spans="5:5" ht="15.75" customHeight="1" x14ac:dyDescent="0.25">
      <c r="E604" s="129"/>
    </row>
    <row r="605" spans="5:5" ht="15.75" customHeight="1" x14ac:dyDescent="0.25">
      <c r="E605" s="129"/>
    </row>
    <row r="606" spans="5:5" ht="15.75" customHeight="1" x14ac:dyDescent="0.25">
      <c r="E606" s="129"/>
    </row>
    <row r="607" spans="5:5" ht="15.75" customHeight="1" x14ac:dyDescent="0.25">
      <c r="E607" s="129"/>
    </row>
    <row r="608" spans="5:5" ht="15.75" customHeight="1" x14ac:dyDescent="0.25">
      <c r="E608" s="129"/>
    </row>
    <row r="609" spans="5:5" ht="15.75" customHeight="1" x14ac:dyDescent="0.25">
      <c r="E609" s="129"/>
    </row>
    <row r="610" spans="5:5" ht="15.75" customHeight="1" x14ac:dyDescent="0.25">
      <c r="E610" s="129"/>
    </row>
    <row r="611" spans="5:5" ht="15.75" customHeight="1" x14ac:dyDescent="0.25">
      <c r="E611" s="129"/>
    </row>
    <row r="612" spans="5:5" ht="15.75" customHeight="1" x14ac:dyDescent="0.25">
      <c r="E612" s="129"/>
    </row>
    <row r="613" spans="5:5" ht="15.75" customHeight="1" x14ac:dyDescent="0.25">
      <c r="E613" s="129"/>
    </row>
    <row r="614" spans="5:5" ht="15.75" customHeight="1" x14ac:dyDescent="0.25">
      <c r="E614" s="129"/>
    </row>
    <row r="615" spans="5:5" ht="15.75" customHeight="1" x14ac:dyDescent="0.25">
      <c r="E615" s="129"/>
    </row>
    <row r="616" spans="5:5" ht="15.75" customHeight="1" x14ac:dyDescent="0.25">
      <c r="E616" s="129"/>
    </row>
    <row r="617" spans="5:5" ht="15.75" customHeight="1" x14ac:dyDescent="0.25">
      <c r="E617" s="129"/>
    </row>
    <row r="618" spans="5:5" ht="15.75" customHeight="1" x14ac:dyDescent="0.25">
      <c r="E618" s="129"/>
    </row>
    <row r="619" spans="5:5" ht="15.75" customHeight="1" x14ac:dyDescent="0.25">
      <c r="E619" s="129"/>
    </row>
    <row r="620" spans="5:5" ht="15.75" customHeight="1" x14ac:dyDescent="0.25">
      <c r="E620" s="129"/>
    </row>
    <row r="621" spans="5:5" ht="15.75" customHeight="1" x14ac:dyDescent="0.25">
      <c r="E621" s="129"/>
    </row>
    <row r="622" spans="5:5" ht="15.75" customHeight="1" x14ac:dyDescent="0.25">
      <c r="E622" s="129"/>
    </row>
    <row r="623" spans="5:5" ht="15.75" customHeight="1" x14ac:dyDescent="0.25">
      <c r="E623" s="129"/>
    </row>
    <row r="624" spans="5:5" ht="15.75" customHeight="1" x14ac:dyDescent="0.25">
      <c r="E624" s="129"/>
    </row>
    <row r="625" spans="5:5" ht="15.75" customHeight="1" x14ac:dyDescent="0.25">
      <c r="E625" s="129"/>
    </row>
    <row r="626" spans="5:5" ht="15.75" customHeight="1" x14ac:dyDescent="0.25">
      <c r="E626" s="129"/>
    </row>
    <row r="627" spans="5:5" ht="15.75" customHeight="1" x14ac:dyDescent="0.25">
      <c r="E627" s="129"/>
    </row>
    <row r="628" spans="5:5" ht="15.75" customHeight="1" x14ac:dyDescent="0.25">
      <c r="E628" s="129"/>
    </row>
    <row r="629" spans="5:5" ht="15.75" customHeight="1" x14ac:dyDescent="0.25">
      <c r="E629" s="129"/>
    </row>
    <row r="630" spans="5:5" ht="15.75" customHeight="1" x14ac:dyDescent="0.25">
      <c r="E630" s="129"/>
    </row>
    <row r="631" spans="5:5" ht="15.75" customHeight="1" x14ac:dyDescent="0.25">
      <c r="E631" s="129"/>
    </row>
    <row r="632" spans="5:5" ht="15.75" customHeight="1" x14ac:dyDescent="0.25">
      <c r="E632" s="129"/>
    </row>
    <row r="633" spans="5:5" ht="15.75" customHeight="1" x14ac:dyDescent="0.25">
      <c r="E633" s="129"/>
    </row>
    <row r="634" spans="5:5" ht="15.75" customHeight="1" x14ac:dyDescent="0.25">
      <c r="E634" s="129"/>
    </row>
    <row r="635" spans="5:5" ht="15.75" customHeight="1" x14ac:dyDescent="0.25">
      <c r="E635" s="129"/>
    </row>
    <row r="636" spans="5:5" ht="15.75" customHeight="1" x14ac:dyDescent="0.25">
      <c r="E636" s="129"/>
    </row>
    <row r="637" spans="5:5" ht="15.75" customHeight="1" x14ac:dyDescent="0.25">
      <c r="E637" s="129"/>
    </row>
    <row r="638" spans="5:5" ht="15.75" customHeight="1" x14ac:dyDescent="0.25">
      <c r="E638" s="129"/>
    </row>
    <row r="639" spans="5:5" ht="15.75" customHeight="1" x14ac:dyDescent="0.25">
      <c r="E639" s="129"/>
    </row>
    <row r="640" spans="5:5" ht="15.75" customHeight="1" x14ac:dyDescent="0.25">
      <c r="E640" s="129"/>
    </row>
    <row r="641" spans="5:5" ht="15.75" customHeight="1" x14ac:dyDescent="0.25">
      <c r="E641" s="129"/>
    </row>
    <row r="642" spans="5:5" ht="15.75" customHeight="1" x14ac:dyDescent="0.25">
      <c r="E642" s="129"/>
    </row>
    <row r="643" spans="5:5" ht="15.75" customHeight="1" x14ac:dyDescent="0.25">
      <c r="E643" s="129"/>
    </row>
    <row r="644" spans="5:5" ht="15.75" customHeight="1" x14ac:dyDescent="0.25">
      <c r="E644" s="129"/>
    </row>
    <row r="645" spans="5:5" ht="15.75" customHeight="1" x14ac:dyDescent="0.25">
      <c r="E645" s="129"/>
    </row>
    <row r="646" spans="5:5" ht="15.75" customHeight="1" x14ac:dyDescent="0.25">
      <c r="E646" s="129"/>
    </row>
    <row r="647" spans="5:5" ht="15.75" customHeight="1" x14ac:dyDescent="0.25">
      <c r="E647" s="129"/>
    </row>
    <row r="648" spans="5:5" ht="15.75" customHeight="1" x14ac:dyDescent="0.25">
      <c r="E648" s="129"/>
    </row>
    <row r="649" spans="5:5" ht="15.75" customHeight="1" x14ac:dyDescent="0.25">
      <c r="E649" s="129"/>
    </row>
    <row r="650" spans="5:5" ht="15.75" customHeight="1" x14ac:dyDescent="0.25">
      <c r="E650" s="129"/>
    </row>
    <row r="651" spans="5:5" ht="15.75" customHeight="1" x14ac:dyDescent="0.25">
      <c r="E651" s="129"/>
    </row>
    <row r="652" spans="5:5" ht="15.75" customHeight="1" x14ac:dyDescent="0.25">
      <c r="E652" s="129"/>
    </row>
    <row r="653" spans="5:5" ht="15.75" customHeight="1" x14ac:dyDescent="0.25">
      <c r="E653" s="129"/>
    </row>
    <row r="654" spans="5:5" ht="15.75" customHeight="1" x14ac:dyDescent="0.25">
      <c r="E654" s="129"/>
    </row>
    <row r="655" spans="5:5" ht="15.75" customHeight="1" x14ac:dyDescent="0.25">
      <c r="E655" s="129"/>
    </row>
    <row r="656" spans="5:5" ht="15.75" customHeight="1" x14ac:dyDescent="0.25">
      <c r="E656" s="129"/>
    </row>
    <row r="657" spans="5:5" ht="15.75" customHeight="1" x14ac:dyDescent="0.25">
      <c r="E657" s="129"/>
    </row>
    <row r="658" spans="5:5" ht="15.75" customHeight="1" x14ac:dyDescent="0.25">
      <c r="E658" s="129"/>
    </row>
    <row r="659" spans="5:5" ht="15.75" customHeight="1" x14ac:dyDescent="0.25">
      <c r="E659" s="129"/>
    </row>
    <row r="660" spans="5:5" ht="15.75" customHeight="1" x14ac:dyDescent="0.25">
      <c r="E660" s="129"/>
    </row>
    <row r="661" spans="5:5" ht="15.75" customHeight="1" x14ac:dyDescent="0.25">
      <c r="E661" s="129"/>
    </row>
    <row r="662" spans="5:5" ht="15.75" customHeight="1" x14ac:dyDescent="0.25">
      <c r="E662" s="129"/>
    </row>
    <row r="663" spans="5:5" ht="15.75" customHeight="1" x14ac:dyDescent="0.25">
      <c r="E663" s="129"/>
    </row>
    <row r="664" spans="5:5" ht="15.75" customHeight="1" x14ac:dyDescent="0.25">
      <c r="E664" s="129"/>
    </row>
    <row r="665" spans="5:5" ht="15.75" customHeight="1" x14ac:dyDescent="0.25">
      <c r="E665" s="129"/>
    </row>
    <row r="666" spans="5:5" ht="15.75" customHeight="1" x14ac:dyDescent="0.25">
      <c r="E666" s="129"/>
    </row>
    <row r="667" spans="5:5" ht="15.75" customHeight="1" x14ac:dyDescent="0.25">
      <c r="E667" s="129"/>
    </row>
    <row r="668" spans="5:5" ht="15.75" customHeight="1" x14ac:dyDescent="0.25">
      <c r="E668" s="129"/>
    </row>
    <row r="669" spans="5:5" ht="15.75" customHeight="1" x14ac:dyDescent="0.25">
      <c r="E669" s="129"/>
    </row>
    <row r="670" spans="5:5" ht="15.75" customHeight="1" x14ac:dyDescent="0.25">
      <c r="E670" s="129"/>
    </row>
    <row r="671" spans="5:5" ht="15.75" customHeight="1" x14ac:dyDescent="0.25">
      <c r="E671" s="129"/>
    </row>
    <row r="672" spans="5:5" ht="15.75" customHeight="1" x14ac:dyDescent="0.25">
      <c r="E672" s="129"/>
    </row>
    <row r="673" spans="5:5" ht="15.75" customHeight="1" x14ac:dyDescent="0.25">
      <c r="E673" s="129"/>
    </row>
    <row r="674" spans="5:5" ht="15.75" customHeight="1" x14ac:dyDescent="0.25">
      <c r="E674" s="129"/>
    </row>
    <row r="675" spans="5:5" ht="15.75" customHeight="1" x14ac:dyDescent="0.25">
      <c r="E675" s="129"/>
    </row>
    <row r="676" spans="5:5" ht="15.75" customHeight="1" x14ac:dyDescent="0.25">
      <c r="E676" s="129"/>
    </row>
    <row r="677" spans="5:5" ht="15.75" customHeight="1" x14ac:dyDescent="0.25">
      <c r="E677" s="129"/>
    </row>
    <row r="678" spans="5:5" ht="15.75" customHeight="1" x14ac:dyDescent="0.25">
      <c r="E678" s="129"/>
    </row>
    <row r="679" spans="5:5" ht="15.75" customHeight="1" x14ac:dyDescent="0.25">
      <c r="E679" s="129"/>
    </row>
    <row r="680" spans="5:5" ht="15.75" customHeight="1" x14ac:dyDescent="0.25">
      <c r="E680" s="129"/>
    </row>
    <row r="681" spans="5:5" ht="15.75" customHeight="1" x14ac:dyDescent="0.25">
      <c r="E681" s="129"/>
    </row>
    <row r="682" spans="5:5" ht="15.75" customHeight="1" x14ac:dyDescent="0.25">
      <c r="E682" s="129"/>
    </row>
    <row r="683" spans="5:5" ht="15.75" customHeight="1" x14ac:dyDescent="0.25">
      <c r="E683" s="129"/>
    </row>
    <row r="684" spans="5:5" ht="15.75" customHeight="1" x14ac:dyDescent="0.25">
      <c r="E684" s="129"/>
    </row>
    <row r="685" spans="5:5" ht="15.75" customHeight="1" x14ac:dyDescent="0.25">
      <c r="E685" s="129"/>
    </row>
    <row r="686" spans="5:5" ht="15.75" customHeight="1" x14ac:dyDescent="0.25">
      <c r="E686" s="129"/>
    </row>
    <row r="687" spans="5:5" ht="15.75" customHeight="1" x14ac:dyDescent="0.25">
      <c r="E687" s="129"/>
    </row>
    <row r="688" spans="5:5" ht="15.75" customHeight="1" x14ac:dyDescent="0.25">
      <c r="E688" s="129"/>
    </row>
    <row r="689" spans="5:5" ht="15.75" customHeight="1" x14ac:dyDescent="0.25">
      <c r="E689" s="129"/>
    </row>
    <row r="690" spans="5:5" ht="15.75" customHeight="1" x14ac:dyDescent="0.25">
      <c r="E690" s="129"/>
    </row>
    <row r="691" spans="5:5" ht="15.75" customHeight="1" x14ac:dyDescent="0.25">
      <c r="E691" s="129"/>
    </row>
    <row r="692" spans="5:5" ht="15.75" customHeight="1" x14ac:dyDescent="0.25">
      <c r="E692" s="129"/>
    </row>
    <row r="693" spans="5:5" ht="15.75" customHeight="1" x14ac:dyDescent="0.25">
      <c r="E693" s="129"/>
    </row>
    <row r="694" spans="5:5" ht="15.75" customHeight="1" x14ac:dyDescent="0.25">
      <c r="E694" s="129"/>
    </row>
    <row r="695" spans="5:5" ht="15.75" customHeight="1" x14ac:dyDescent="0.25">
      <c r="E695" s="129"/>
    </row>
    <row r="696" spans="5:5" ht="15.75" customHeight="1" x14ac:dyDescent="0.25">
      <c r="E696" s="129"/>
    </row>
    <row r="697" spans="5:5" ht="15.75" customHeight="1" x14ac:dyDescent="0.25">
      <c r="E697" s="129"/>
    </row>
    <row r="698" spans="5:5" ht="15.75" customHeight="1" x14ac:dyDescent="0.25">
      <c r="E698" s="129"/>
    </row>
    <row r="699" spans="5:5" ht="15.75" customHeight="1" x14ac:dyDescent="0.25">
      <c r="E699" s="129"/>
    </row>
    <row r="700" spans="5:5" ht="15.75" customHeight="1" x14ac:dyDescent="0.25">
      <c r="E700" s="129"/>
    </row>
    <row r="701" spans="5:5" ht="15.75" customHeight="1" x14ac:dyDescent="0.25">
      <c r="E701" s="129"/>
    </row>
    <row r="702" spans="5:5" ht="15.75" customHeight="1" x14ac:dyDescent="0.25">
      <c r="E702" s="129"/>
    </row>
    <row r="703" spans="5:5" ht="15.75" customHeight="1" x14ac:dyDescent="0.25">
      <c r="E703" s="129"/>
    </row>
    <row r="704" spans="5:5" ht="15.75" customHeight="1" x14ac:dyDescent="0.25">
      <c r="E704" s="129"/>
    </row>
    <row r="705" spans="5:5" ht="15.75" customHeight="1" x14ac:dyDescent="0.25">
      <c r="E705" s="129"/>
    </row>
    <row r="706" spans="5:5" ht="15.75" customHeight="1" x14ac:dyDescent="0.25">
      <c r="E706" s="129"/>
    </row>
    <row r="707" spans="5:5" ht="15.75" customHeight="1" x14ac:dyDescent="0.25">
      <c r="E707" s="129"/>
    </row>
    <row r="708" spans="5:5" ht="15.75" customHeight="1" x14ac:dyDescent="0.25">
      <c r="E708" s="129"/>
    </row>
    <row r="709" spans="5:5" ht="15.75" customHeight="1" x14ac:dyDescent="0.25">
      <c r="E709" s="129"/>
    </row>
    <row r="710" spans="5:5" ht="15.75" customHeight="1" x14ac:dyDescent="0.25">
      <c r="E710" s="129"/>
    </row>
    <row r="711" spans="5:5" ht="15.75" customHeight="1" x14ac:dyDescent="0.25">
      <c r="E711" s="129"/>
    </row>
    <row r="712" spans="5:5" ht="15.75" customHeight="1" x14ac:dyDescent="0.25">
      <c r="E712" s="129"/>
    </row>
    <row r="713" spans="5:5" ht="15.75" customHeight="1" x14ac:dyDescent="0.25">
      <c r="E713" s="129"/>
    </row>
    <row r="714" spans="5:5" ht="15.75" customHeight="1" x14ac:dyDescent="0.25">
      <c r="E714" s="129"/>
    </row>
    <row r="715" spans="5:5" ht="15.75" customHeight="1" x14ac:dyDescent="0.25">
      <c r="E715" s="129"/>
    </row>
    <row r="716" spans="5:5" ht="15.75" customHeight="1" x14ac:dyDescent="0.25">
      <c r="E716" s="129"/>
    </row>
    <row r="717" spans="5:5" ht="15.75" customHeight="1" x14ac:dyDescent="0.25">
      <c r="E717" s="129"/>
    </row>
    <row r="718" spans="5:5" ht="15.75" customHeight="1" x14ac:dyDescent="0.25">
      <c r="E718" s="129"/>
    </row>
    <row r="719" spans="5:5" ht="15.75" customHeight="1" x14ac:dyDescent="0.25">
      <c r="E719" s="129"/>
    </row>
    <row r="720" spans="5:5" ht="15.75" customHeight="1" x14ac:dyDescent="0.25">
      <c r="E720" s="129"/>
    </row>
    <row r="721" spans="5:5" ht="15.75" customHeight="1" x14ac:dyDescent="0.25">
      <c r="E721" s="129"/>
    </row>
    <row r="722" spans="5:5" ht="15.75" customHeight="1" x14ac:dyDescent="0.25">
      <c r="E722" s="129"/>
    </row>
    <row r="723" spans="5:5" ht="15.75" customHeight="1" x14ac:dyDescent="0.25">
      <c r="E723" s="129"/>
    </row>
    <row r="724" spans="5:5" ht="15.75" customHeight="1" x14ac:dyDescent="0.25">
      <c r="E724" s="129"/>
    </row>
    <row r="725" spans="5:5" ht="15.75" customHeight="1" x14ac:dyDescent="0.25">
      <c r="E725" s="129"/>
    </row>
    <row r="726" spans="5:5" ht="15.75" customHeight="1" x14ac:dyDescent="0.25">
      <c r="E726" s="129"/>
    </row>
    <row r="727" spans="5:5" ht="15.75" customHeight="1" x14ac:dyDescent="0.25">
      <c r="E727" s="129"/>
    </row>
    <row r="728" spans="5:5" ht="15.75" customHeight="1" x14ac:dyDescent="0.25">
      <c r="E728" s="129"/>
    </row>
    <row r="729" spans="5:5" ht="15.75" customHeight="1" x14ac:dyDescent="0.25">
      <c r="E729" s="129"/>
    </row>
    <row r="730" spans="5:5" ht="15.75" customHeight="1" x14ac:dyDescent="0.25">
      <c r="E730" s="129"/>
    </row>
    <row r="731" spans="5:5" ht="15.75" customHeight="1" x14ac:dyDescent="0.25">
      <c r="E731" s="129"/>
    </row>
    <row r="732" spans="5:5" ht="15.75" customHeight="1" x14ac:dyDescent="0.25">
      <c r="E732" s="129"/>
    </row>
    <row r="733" spans="5:5" ht="15.75" customHeight="1" x14ac:dyDescent="0.25">
      <c r="E733" s="129"/>
    </row>
    <row r="734" spans="5:5" ht="15.75" customHeight="1" x14ac:dyDescent="0.25">
      <c r="E734" s="129"/>
    </row>
    <row r="735" spans="5:5" ht="15.75" customHeight="1" x14ac:dyDescent="0.25">
      <c r="E735" s="129"/>
    </row>
    <row r="736" spans="5:5" ht="15.75" customHeight="1" x14ac:dyDescent="0.25">
      <c r="E736" s="129"/>
    </row>
    <row r="737" spans="5:5" ht="15.75" customHeight="1" x14ac:dyDescent="0.25">
      <c r="E737" s="129"/>
    </row>
    <row r="738" spans="5:5" ht="15.75" customHeight="1" x14ac:dyDescent="0.25">
      <c r="E738" s="129"/>
    </row>
    <row r="739" spans="5:5" ht="15.75" customHeight="1" x14ac:dyDescent="0.25">
      <c r="E739" s="129"/>
    </row>
    <row r="740" spans="5:5" ht="15.75" customHeight="1" x14ac:dyDescent="0.25">
      <c r="E740" s="129"/>
    </row>
    <row r="741" spans="5:5" ht="15.75" customHeight="1" x14ac:dyDescent="0.25">
      <c r="E741" s="129"/>
    </row>
    <row r="742" spans="5:5" ht="15.75" customHeight="1" x14ac:dyDescent="0.25">
      <c r="E742" s="129"/>
    </row>
    <row r="743" spans="5:5" ht="15.75" customHeight="1" x14ac:dyDescent="0.25">
      <c r="E743" s="129"/>
    </row>
    <row r="744" spans="5:5" ht="15.75" customHeight="1" x14ac:dyDescent="0.25">
      <c r="E744" s="129"/>
    </row>
    <row r="745" spans="5:5" ht="15.75" customHeight="1" x14ac:dyDescent="0.25">
      <c r="E745" s="129"/>
    </row>
    <row r="746" spans="5:5" ht="15.75" customHeight="1" x14ac:dyDescent="0.25">
      <c r="E746" s="129"/>
    </row>
    <row r="747" spans="5:5" ht="15.75" customHeight="1" x14ac:dyDescent="0.25">
      <c r="E747" s="129"/>
    </row>
    <row r="748" spans="5:5" ht="15.75" customHeight="1" x14ac:dyDescent="0.25">
      <c r="E748" s="129"/>
    </row>
    <row r="749" spans="5:5" ht="15.75" customHeight="1" x14ac:dyDescent="0.25">
      <c r="E749" s="129"/>
    </row>
    <row r="750" spans="5:5" ht="15.75" customHeight="1" x14ac:dyDescent="0.25">
      <c r="E750" s="129"/>
    </row>
    <row r="751" spans="5:5" ht="15.75" customHeight="1" x14ac:dyDescent="0.25">
      <c r="E751" s="129"/>
    </row>
    <row r="752" spans="5:5" ht="15.75" customHeight="1" x14ac:dyDescent="0.25">
      <c r="E752" s="129"/>
    </row>
    <row r="753" spans="5:5" ht="15.75" customHeight="1" x14ac:dyDescent="0.25">
      <c r="E753" s="129"/>
    </row>
    <row r="754" spans="5:5" ht="15.75" customHeight="1" x14ac:dyDescent="0.25">
      <c r="E754" s="129"/>
    </row>
    <row r="755" spans="5:5" ht="15.75" customHeight="1" x14ac:dyDescent="0.25">
      <c r="E755" s="129"/>
    </row>
    <row r="756" spans="5:5" ht="15.75" customHeight="1" x14ac:dyDescent="0.25">
      <c r="E756" s="129"/>
    </row>
    <row r="757" spans="5:5" ht="15.75" customHeight="1" x14ac:dyDescent="0.25">
      <c r="E757" s="129"/>
    </row>
    <row r="758" spans="5:5" ht="15.75" customHeight="1" x14ac:dyDescent="0.25">
      <c r="E758" s="129"/>
    </row>
    <row r="759" spans="5:5" ht="15.75" customHeight="1" x14ac:dyDescent="0.25">
      <c r="E759" s="129"/>
    </row>
    <row r="760" spans="5:5" ht="15.75" customHeight="1" x14ac:dyDescent="0.25">
      <c r="E760" s="129"/>
    </row>
    <row r="761" spans="5:5" ht="15.75" customHeight="1" x14ac:dyDescent="0.25">
      <c r="E761" s="129"/>
    </row>
    <row r="762" spans="5:5" ht="15.75" customHeight="1" x14ac:dyDescent="0.25">
      <c r="E762" s="129"/>
    </row>
    <row r="763" spans="5:5" ht="15.75" customHeight="1" x14ac:dyDescent="0.25">
      <c r="E763" s="129"/>
    </row>
    <row r="764" spans="5:5" ht="15.75" customHeight="1" x14ac:dyDescent="0.25">
      <c r="E764" s="129"/>
    </row>
    <row r="765" spans="5:5" ht="15.75" customHeight="1" x14ac:dyDescent="0.25">
      <c r="E765" s="129"/>
    </row>
    <row r="766" spans="5:5" ht="15.75" customHeight="1" x14ac:dyDescent="0.25">
      <c r="E766" s="129"/>
    </row>
    <row r="767" spans="5:5" ht="15.75" customHeight="1" x14ac:dyDescent="0.25">
      <c r="E767" s="129"/>
    </row>
    <row r="768" spans="5:5" ht="15.75" customHeight="1" x14ac:dyDescent="0.25">
      <c r="E768" s="129"/>
    </row>
    <row r="769" spans="5:5" ht="15.75" customHeight="1" x14ac:dyDescent="0.25">
      <c r="E769" s="129"/>
    </row>
    <row r="770" spans="5:5" ht="15.75" customHeight="1" x14ac:dyDescent="0.25">
      <c r="E770" s="129"/>
    </row>
    <row r="771" spans="5:5" ht="15.75" customHeight="1" x14ac:dyDescent="0.25">
      <c r="E771" s="129"/>
    </row>
    <row r="772" spans="5:5" ht="15.75" customHeight="1" x14ac:dyDescent="0.25">
      <c r="E772" s="129"/>
    </row>
    <row r="773" spans="5:5" ht="15.75" customHeight="1" x14ac:dyDescent="0.25">
      <c r="E773" s="129"/>
    </row>
    <row r="774" spans="5:5" ht="15.75" customHeight="1" x14ac:dyDescent="0.25">
      <c r="E774" s="129"/>
    </row>
    <row r="775" spans="5:5" ht="15.75" customHeight="1" x14ac:dyDescent="0.25">
      <c r="E775" s="129"/>
    </row>
    <row r="776" spans="5:5" ht="15.75" customHeight="1" x14ac:dyDescent="0.25">
      <c r="E776" s="129"/>
    </row>
    <row r="777" spans="5:5" ht="15.75" customHeight="1" x14ac:dyDescent="0.25">
      <c r="E777" s="129"/>
    </row>
    <row r="778" spans="5:5" ht="15.75" customHeight="1" x14ac:dyDescent="0.25">
      <c r="E778" s="129"/>
    </row>
    <row r="779" spans="5:5" ht="15.75" customHeight="1" x14ac:dyDescent="0.25">
      <c r="E779" s="129"/>
    </row>
    <row r="780" spans="5:5" ht="15.75" customHeight="1" x14ac:dyDescent="0.25">
      <c r="E780" s="129"/>
    </row>
    <row r="781" spans="5:5" ht="15.75" customHeight="1" x14ac:dyDescent="0.25">
      <c r="E781" s="129"/>
    </row>
    <row r="782" spans="5:5" ht="15.75" customHeight="1" x14ac:dyDescent="0.25">
      <c r="E782" s="129"/>
    </row>
    <row r="783" spans="5:5" ht="15.75" customHeight="1" x14ac:dyDescent="0.25">
      <c r="E783" s="129"/>
    </row>
    <row r="784" spans="5:5" ht="15.75" customHeight="1" x14ac:dyDescent="0.25">
      <c r="E784" s="129"/>
    </row>
    <row r="785" spans="5:5" ht="15.75" customHeight="1" x14ac:dyDescent="0.25">
      <c r="E785" s="129"/>
    </row>
    <row r="786" spans="5:5" ht="15.75" customHeight="1" x14ac:dyDescent="0.25">
      <c r="E786" s="129"/>
    </row>
    <row r="787" spans="5:5" ht="15.75" customHeight="1" x14ac:dyDescent="0.25">
      <c r="E787" s="129"/>
    </row>
    <row r="788" spans="5:5" ht="15.75" customHeight="1" x14ac:dyDescent="0.25">
      <c r="E788" s="129"/>
    </row>
    <row r="789" spans="5:5" ht="15.75" customHeight="1" x14ac:dyDescent="0.25">
      <c r="E789" s="129"/>
    </row>
    <row r="790" spans="5:5" ht="15.75" customHeight="1" x14ac:dyDescent="0.25">
      <c r="E790" s="129"/>
    </row>
    <row r="791" spans="5:5" ht="15.75" customHeight="1" x14ac:dyDescent="0.25">
      <c r="E791" s="129"/>
    </row>
    <row r="792" spans="5:5" ht="15.75" customHeight="1" x14ac:dyDescent="0.25">
      <c r="E792" s="129"/>
    </row>
    <row r="793" spans="5:5" ht="15.75" customHeight="1" x14ac:dyDescent="0.25">
      <c r="E793" s="129"/>
    </row>
    <row r="794" spans="5:5" ht="15.75" customHeight="1" x14ac:dyDescent="0.25">
      <c r="E794" s="129"/>
    </row>
    <row r="795" spans="5:5" ht="15.75" customHeight="1" x14ac:dyDescent="0.25">
      <c r="E795" s="129"/>
    </row>
    <row r="796" spans="5:5" ht="15.75" customHeight="1" x14ac:dyDescent="0.25">
      <c r="E796" s="129"/>
    </row>
    <row r="797" spans="5:5" ht="15.75" customHeight="1" x14ac:dyDescent="0.25">
      <c r="E797" s="129"/>
    </row>
    <row r="798" spans="5:5" ht="15.75" customHeight="1" x14ac:dyDescent="0.25">
      <c r="E798" s="129"/>
    </row>
    <row r="799" spans="5:5" ht="15.75" customHeight="1" x14ac:dyDescent="0.25">
      <c r="E799" s="129"/>
    </row>
    <row r="800" spans="5:5" ht="15.75" customHeight="1" x14ac:dyDescent="0.25">
      <c r="E800" s="129"/>
    </row>
    <row r="801" spans="5:5" ht="15.75" customHeight="1" x14ac:dyDescent="0.25">
      <c r="E801" s="129"/>
    </row>
    <row r="802" spans="5:5" ht="15.75" customHeight="1" x14ac:dyDescent="0.25">
      <c r="E802" s="129"/>
    </row>
    <row r="803" spans="5:5" ht="15.75" customHeight="1" x14ac:dyDescent="0.25">
      <c r="E803" s="129"/>
    </row>
    <row r="804" spans="5:5" ht="15.75" customHeight="1" x14ac:dyDescent="0.25">
      <c r="E804" s="129"/>
    </row>
    <row r="805" spans="5:5" ht="15.75" customHeight="1" x14ac:dyDescent="0.25">
      <c r="E805" s="129"/>
    </row>
    <row r="806" spans="5:5" ht="15.75" customHeight="1" x14ac:dyDescent="0.25">
      <c r="E806" s="129"/>
    </row>
    <row r="807" spans="5:5" ht="15.75" customHeight="1" x14ac:dyDescent="0.25">
      <c r="E807" s="129"/>
    </row>
    <row r="808" spans="5:5" ht="15.75" customHeight="1" x14ac:dyDescent="0.25">
      <c r="E808" s="129"/>
    </row>
    <row r="809" spans="5:5" ht="15.75" customHeight="1" x14ac:dyDescent="0.25">
      <c r="E809" s="129"/>
    </row>
    <row r="810" spans="5:5" ht="15.75" customHeight="1" x14ac:dyDescent="0.25">
      <c r="E810" s="129"/>
    </row>
    <row r="811" spans="5:5" ht="15.75" customHeight="1" x14ac:dyDescent="0.25">
      <c r="E811" s="129"/>
    </row>
    <row r="812" spans="5:5" ht="15.75" customHeight="1" x14ac:dyDescent="0.25">
      <c r="E812" s="129"/>
    </row>
    <row r="813" spans="5:5" ht="15.75" customHeight="1" x14ac:dyDescent="0.25">
      <c r="E813" s="129"/>
    </row>
    <row r="814" spans="5:5" ht="15.75" customHeight="1" x14ac:dyDescent="0.25">
      <c r="E814" s="129"/>
    </row>
    <row r="815" spans="5:5" ht="15.75" customHeight="1" x14ac:dyDescent="0.25">
      <c r="E815" s="129"/>
    </row>
    <row r="816" spans="5:5" ht="15.75" customHeight="1" x14ac:dyDescent="0.25">
      <c r="E816" s="129"/>
    </row>
    <row r="817" spans="5:5" ht="15.75" customHeight="1" x14ac:dyDescent="0.25">
      <c r="E817" s="129"/>
    </row>
    <row r="818" spans="5:5" ht="15.75" customHeight="1" x14ac:dyDescent="0.25">
      <c r="E818" s="129"/>
    </row>
    <row r="819" spans="5:5" ht="15.75" customHeight="1" x14ac:dyDescent="0.25">
      <c r="E819" s="129"/>
    </row>
    <row r="820" spans="5:5" ht="15.75" customHeight="1" x14ac:dyDescent="0.25">
      <c r="E820" s="129"/>
    </row>
    <row r="821" spans="5:5" ht="15.75" customHeight="1" x14ac:dyDescent="0.25">
      <c r="E821" s="129"/>
    </row>
    <row r="822" spans="5:5" ht="15.75" customHeight="1" x14ac:dyDescent="0.25">
      <c r="E822" s="129"/>
    </row>
    <row r="823" spans="5:5" ht="15.75" customHeight="1" x14ac:dyDescent="0.25">
      <c r="E823" s="129"/>
    </row>
    <row r="824" spans="5:5" ht="15.75" customHeight="1" x14ac:dyDescent="0.25">
      <c r="E824" s="129"/>
    </row>
    <row r="825" spans="5:5" ht="15.75" customHeight="1" x14ac:dyDescent="0.25">
      <c r="E825" s="129"/>
    </row>
    <row r="826" spans="5:5" ht="15.75" customHeight="1" x14ac:dyDescent="0.25">
      <c r="E826" s="129"/>
    </row>
    <row r="827" spans="5:5" ht="15.75" customHeight="1" x14ac:dyDescent="0.25">
      <c r="E827" s="129"/>
    </row>
    <row r="828" spans="5:5" ht="15.75" customHeight="1" x14ac:dyDescent="0.25">
      <c r="E828" s="129"/>
    </row>
    <row r="829" spans="5:5" ht="15.75" customHeight="1" x14ac:dyDescent="0.25">
      <c r="E829" s="129"/>
    </row>
    <row r="830" spans="5:5" ht="15.75" customHeight="1" x14ac:dyDescent="0.25">
      <c r="E830" s="129"/>
    </row>
    <row r="831" spans="5:5" ht="15.75" customHeight="1" x14ac:dyDescent="0.25">
      <c r="E831" s="129"/>
    </row>
    <row r="832" spans="5:5" ht="15.75" customHeight="1" x14ac:dyDescent="0.25">
      <c r="E832" s="129"/>
    </row>
    <row r="833" spans="5:5" ht="15.75" customHeight="1" x14ac:dyDescent="0.25">
      <c r="E833" s="129"/>
    </row>
    <row r="834" spans="5:5" ht="15.75" customHeight="1" x14ac:dyDescent="0.25">
      <c r="E834" s="129"/>
    </row>
    <row r="835" spans="5:5" ht="15.75" customHeight="1" x14ac:dyDescent="0.25">
      <c r="E835" s="129"/>
    </row>
    <row r="836" spans="5:5" ht="15.75" customHeight="1" x14ac:dyDescent="0.25">
      <c r="E836" s="129"/>
    </row>
    <row r="837" spans="5:5" ht="15.75" customHeight="1" x14ac:dyDescent="0.25">
      <c r="E837" s="129"/>
    </row>
    <row r="838" spans="5:5" ht="15.75" customHeight="1" x14ac:dyDescent="0.25">
      <c r="E838" s="129"/>
    </row>
    <row r="839" spans="5:5" ht="15.75" customHeight="1" x14ac:dyDescent="0.25">
      <c r="E839" s="129"/>
    </row>
    <row r="840" spans="5:5" ht="15.75" customHeight="1" x14ac:dyDescent="0.25">
      <c r="E840" s="129"/>
    </row>
    <row r="841" spans="5:5" ht="15.75" customHeight="1" x14ac:dyDescent="0.25">
      <c r="E841" s="129"/>
    </row>
    <row r="842" spans="5:5" ht="15.75" customHeight="1" x14ac:dyDescent="0.25">
      <c r="E842" s="129"/>
    </row>
    <row r="843" spans="5:5" ht="15.75" customHeight="1" x14ac:dyDescent="0.25">
      <c r="E843" s="129"/>
    </row>
    <row r="844" spans="5:5" ht="15.75" customHeight="1" x14ac:dyDescent="0.25">
      <c r="E844" s="129"/>
    </row>
    <row r="845" spans="5:5" ht="15.75" customHeight="1" x14ac:dyDescent="0.25">
      <c r="E845" s="129"/>
    </row>
    <row r="846" spans="5:5" ht="15.75" customHeight="1" x14ac:dyDescent="0.25">
      <c r="E846" s="129"/>
    </row>
    <row r="847" spans="5:5" ht="15.75" customHeight="1" x14ac:dyDescent="0.25">
      <c r="E847" s="129"/>
    </row>
    <row r="848" spans="5:5" ht="15.75" customHeight="1" x14ac:dyDescent="0.25">
      <c r="E848" s="129"/>
    </row>
    <row r="849" spans="5:5" ht="15.75" customHeight="1" x14ac:dyDescent="0.25">
      <c r="E849" s="129"/>
    </row>
    <row r="850" spans="5:5" ht="15.75" customHeight="1" x14ac:dyDescent="0.25">
      <c r="E850" s="129"/>
    </row>
    <row r="851" spans="5:5" ht="15.75" customHeight="1" x14ac:dyDescent="0.25">
      <c r="E851" s="129"/>
    </row>
    <row r="852" spans="5:5" ht="15.75" customHeight="1" x14ac:dyDescent="0.25">
      <c r="E852" s="129"/>
    </row>
    <row r="853" spans="5:5" ht="15.75" customHeight="1" x14ac:dyDescent="0.25">
      <c r="E853" s="129"/>
    </row>
    <row r="854" spans="5:5" ht="15.75" customHeight="1" x14ac:dyDescent="0.25">
      <c r="E854" s="129"/>
    </row>
    <row r="855" spans="5:5" ht="15.75" customHeight="1" x14ac:dyDescent="0.25">
      <c r="E855" s="129"/>
    </row>
    <row r="856" spans="5:5" ht="15.75" customHeight="1" x14ac:dyDescent="0.25">
      <c r="E856" s="129"/>
    </row>
    <row r="857" spans="5:5" ht="15.75" customHeight="1" x14ac:dyDescent="0.25">
      <c r="E857" s="129"/>
    </row>
    <row r="858" spans="5:5" ht="15.75" customHeight="1" x14ac:dyDescent="0.25">
      <c r="E858" s="129"/>
    </row>
    <row r="859" spans="5:5" ht="15.75" customHeight="1" x14ac:dyDescent="0.25">
      <c r="E859" s="129"/>
    </row>
    <row r="860" spans="5:5" ht="15.75" customHeight="1" x14ac:dyDescent="0.25">
      <c r="E860" s="129"/>
    </row>
    <row r="861" spans="5:5" ht="15.75" customHeight="1" x14ac:dyDescent="0.25">
      <c r="E861" s="129"/>
    </row>
    <row r="862" spans="5:5" ht="15.75" customHeight="1" x14ac:dyDescent="0.25">
      <c r="E862" s="129"/>
    </row>
    <row r="863" spans="5:5" ht="15.75" customHeight="1" x14ac:dyDescent="0.25">
      <c r="E863" s="129"/>
    </row>
    <row r="864" spans="5:5" ht="15.75" customHeight="1" x14ac:dyDescent="0.25">
      <c r="E864" s="129"/>
    </row>
    <row r="865" spans="5:5" ht="15.75" customHeight="1" x14ac:dyDescent="0.25">
      <c r="E865" s="129"/>
    </row>
    <row r="866" spans="5:5" ht="15.75" customHeight="1" x14ac:dyDescent="0.25">
      <c r="E866" s="129"/>
    </row>
    <row r="867" spans="5:5" ht="15.75" customHeight="1" x14ac:dyDescent="0.25">
      <c r="E867" s="129"/>
    </row>
    <row r="868" spans="5:5" ht="15.75" customHeight="1" x14ac:dyDescent="0.25">
      <c r="E868" s="129"/>
    </row>
    <row r="869" spans="5:5" ht="15.75" customHeight="1" x14ac:dyDescent="0.25">
      <c r="E869" s="129"/>
    </row>
    <row r="870" spans="5:5" ht="15.75" customHeight="1" x14ac:dyDescent="0.25">
      <c r="E870" s="129"/>
    </row>
    <row r="871" spans="5:5" ht="15.75" customHeight="1" x14ac:dyDescent="0.25">
      <c r="E871" s="129"/>
    </row>
    <row r="872" spans="5:5" ht="15.75" customHeight="1" x14ac:dyDescent="0.25">
      <c r="E872" s="129"/>
    </row>
    <row r="873" spans="5:5" ht="15.75" customHeight="1" x14ac:dyDescent="0.25">
      <c r="E873" s="129"/>
    </row>
    <row r="874" spans="5:5" ht="15.75" customHeight="1" x14ac:dyDescent="0.25">
      <c r="E874" s="129"/>
    </row>
    <row r="875" spans="5:5" ht="15.75" customHeight="1" x14ac:dyDescent="0.25">
      <c r="E875" s="129"/>
    </row>
    <row r="876" spans="5:5" ht="15.75" customHeight="1" x14ac:dyDescent="0.25">
      <c r="E876" s="129"/>
    </row>
    <row r="877" spans="5:5" ht="15.75" customHeight="1" x14ac:dyDescent="0.25">
      <c r="E877" s="129"/>
    </row>
    <row r="878" spans="5:5" ht="15.75" customHeight="1" x14ac:dyDescent="0.25">
      <c r="E878" s="129"/>
    </row>
    <row r="879" spans="5:5" ht="15.75" customHeight="1" x14ac:dyDescent="0.25">
      <c r="E879" s="129"/>
    </row>
    <row r="880" spans="5:5" ht="15.75" customHeight="1" x14ac:dyDescent="0.25">
      <c r="E880" s="129"/>
    </row>
    <row r="881" spans="5:5" ht="15.75" customHeight="1" x14ac:dyDescent="0.25">
      <c r="E881" s="129"/>
    </row>
    <row r="882" spans="5:5" ht="15.75" customHeight="1" x14ac:dyDescent="0.25">
      <c r="E882" s="129"/>
    </row>
    <row r="883" spans="5:5" ht="15.75" customHeight="1" x14ac:dyDescent="0.25">
      <c r="E883" s="129"/>
    </row>
    <row r="884" spans="5:5" ht="15.75" customHeight="1" x14ac:dyDescent="0.25">
      <c r="E884" s="129"/>
    </row>
    <row r="885" spans="5:5" ht="15.75" customHeight="1" x14ac:dyDescent="0.25">
      <c r="E885" s="129"/>
    </row>
    <row r="886" spans="5:5" ht="15.75" customHeight="1" x14ac:dyDescent="0.25">
      <c r="E886" s="129"/>
    </row>
    <row r="887" spans="5:5" ht="15.75" customHeight="1" x14ac:dyDescent="0.25">
      <c r="E887" s="129"/>
    </row>
    <row r="888" spans="5:5" ht="15.75" customHeight="1" x14ac:dyDescent="0.25">
      <c r="E888" s="129"/>
    </row>
    <row r="889" spans="5:5" ht="15.75" customHeight="1" x14ac:dyDescent="0.25">
      <c r="E889" s="129"/>
    </row>
    <row r="890" spans="5:5" ht="15.75" customHeight="1" x14ac:dyDescent="0.25">
      <c r="E890" s="129"/>
    </row>
    <row r="891" spans="5:5" ht="15.75" customHeight="1" x14ac:dyDescent="0.25">
      <c r="E891" s="129"/>
    </row>
    <row r="892" spans="5:5" ht="15.75" customHeight="1" x14ac:dyDescent="0.25">
      <c r="E892" s="129"/>
    </row>
    <row r="893" spans="5:5" ht="15.75" customHeight="1" x14ac:dyDescent="0.25">
      <c r="E893" s="129"/>
    </row>
    <row r="894" spans="5:5" ht="15.75" customHeight="1" x14ac:dyDescent="0.25">
      <c r="E894" s="129"/>
    </row>
    <row r="895" spans="5:5" ht="15.75" customHeight="1" x14ac:dyDescent="0.25">
      <c r="E895" s="129"/>
    </row>
    <row r="896" spans="5:5" ht="15.75" customHeight="1" x14ac:dyDescent="0.25">
      <c r="E896" s="129"/>
    </row>
    <row r="897" spans="5:5" ht="15.75" customHeight="1" x14ac:dyDescent="0.25">
      <c r="E897" s="129"/>
    </row>
    <row r="898" spans="5:5" ht="15.75" customHeight="1" x14ac:dyDescent="0.25">
      <c r="E898" s="129"/>
    </row>
    <row r="899" spans="5:5" ht="15.75" customHeight="1" x14ac:dyDescent="0.25">
      <c r="E899" s="129"/>
    </row>
    <row r="900" spans="5:5" ht="15.75" customHeight="1" x14ac:dyDescent="0.25">
      <c r="E900" s="129"/>
    </row>
    <row r="901" spans="5:5" ht="15.75" customHeight="1" x14ac:dyDescent="0.25">
      <c r="E901" s="129"/>
    </row>
    <row r="902" spans="5:5" ht="15.75" customHeight="1" x14ac:dyDescent="0.25">
      <c r="E902" s="129"/>
    </row>
    <row r="903" spans="5:5" ht="15.75" customHeight="1" x14ac:dyDescent="0.25">
      <c r="E903" s="129"/>
    </row>
    <row r="904" spans="5:5" ht="15.75" customHeight="1" x14ac:dyDescent="0.25">
      <c r="E904" s="129"/>
    </row>
    <row r="905" spans="5:5" ht="15.75" customHeight="1" x14ac:dyDescent="0.25">
      <c r="E905" s="129"/>
    </row>
    <row r="906" spans="5:5" ht="15.75" customHeight="1" x14ac:dyDescent="0.25">
      <c r="E906" s="129"/>
    </row>
    <row r="907" spans="5:5" ht="15.75" customHeight="1" x14ac:dyDescent="0.25">
      <c r="E907" s="129"/>
    </row>
    <row r="908" spans="5:5" ht="15.75" customHeight="1" x14ac:dyDescent="0.25">
      <c r="E908" s="129"/>
    </row>
    <row r="909" spans="5:5" ht="15.75" customHeight="1" x14ac:dyDescent="0.25">
      <c r="E909" s="129"/>
    </row>
    <row r="910" spans="5:5" ht="15.75" customHeight="1" x14ac:dyDescent="0.25">
      <c r="E910" s="129"/>
    </row>
    <row r="911" spans="5:5" ht="15.75" customHeight="1" x14ac:dyDescent="0.25">
      <c r="E911" s="129"/>
    </row>
    <row r="912" spans="5:5" ht="15.75" customHeight="1" x14ac:dyDescent="0.25">
      <c r="E912" s="129"/>
    </row>
    <row r="913" spans="5:5" ht="15.75" customHeight="1" x14ac:dyDescent="0.25">
      <c r="E913" s="129"/>
    </row>
    <row r="914" spans="5:5" ht="15.75" customHeight="1" x14ac:dyDescent="0.25">
      <c r="E914" s="129"/>
    </row>
    <row r="915" spans="5:5" ht="15.75" customHeight="1" x14ac:dyDescent="0.25">
      <c r="E915" s="129"/>
    </row>
    <row r="916" spans="5:5" ht="15.75" customHeight="1" x14ac:dyDescent="0.25">
      <c r="E916" s="129"/>
    </row>
    <row r="917" spans="5:5" ht="15.75" customHeight="1" x14ac:dyDescent="0.25">
      <c r="E917" s="129"/>
    </row>
    <row r="918" spans="5:5" ht="15.75" customHeight="1" x14ac:dyDescent="0.25">
      <c r="E918" s="129"/>
    </row>
    <row r="919" spans="5:5" ht="15.75" customHeight="1" x14ac:dyDescent="0.25">
      <c r="E919" s="129"/>
    </row>
    <row r="920" spans="5:5" ht="15.75" customHeight="1" x14ac:dyDescent="0.25">
      <c r="E920" s="129"/>
    </row>
    <row r="921" spans="5:5" ht="15.75" customHeight="1" x14ac:dyDescent="0.25">
      <c r="E921" s="129"/>
    </row>
    <row r="922" spans="5:5" ht="15.75" customHeight="1" x14ac:dyDescent="0.25">
      <c r="E922" s="129"/>
    </row>
    <row r="923" spans="5:5" ht="15.75" customHeight="1" x14ac:dyDescent="0.25">
      <c r="E923" s="129"/>
    </row>
    <row r="924" spans="5:5" ht="15.75" customHeight="1" x14ac:dyDescent="0.25">
      <c r="E924" s="129"/>
    </row>
    <row r="925" spans="5:5" ht="15.75" customHeight="1" x14ac:dyDescent="0.25">
      <c r="E925" s="129"/>
    </row>
    <row r="926" spans="5:5" ht="15.75" customHeight="1" x14ac:dyDescent="0.25">
      <c r="E926" s="129"/>
    </row>
    <row r="927" spans="5:5" ht="15.75" customHeight="1" x14ac:dyDescent="0.25">
      <c r="E927" s="129"/>
    </row>
    <row r="928" spans="5:5" ht="15.75" customHeight="1" x14ac:dyDescent="0.25">
      <c r="E928" s="129"/>
    </row>
    <row r="929" spans="5:5" ht="15.75" customHeight="1" x14ac:dyDescent="0.25">
      <c r="E929" s="129"/>
    </row>
    <row r="930" spans="5:5" ht="15.75" customHeight="1" x14ac:dyDescent="0.25">
      <c r="E930" s="129"/>
    </row>
    <row r="931" spans="5:5" ht="15.75" customHeight="1" x14ac:dyDescent="0.25">
      <c r="E931" s="129"/>
    </row>
    <row r="932" spans="5:5" ht="15.75" customHeight="1" x14ac:dyDescent="0.25">
      <c r="E932" s="129"/>
    </row>
    <row r="933" spans="5:5" ht="15.75" customHeight="1" x14ac:dyDescent="0.25">
      <c r="E933" s="129"/>
    </row>
    <row r="934" spans="5:5" ht="15.75" customHeight="1" x14ac:dyDescent="0.25">
      <c r="E934" s="129"/>
    </row>
    <row r="935" spans="5:5" ht="15.75" customHeight="1" x14ac:dyDescent="0.25">
      <c r="E935" s="129"/>
    </row>
    <row r="936" spans="5:5" ht="15.75" customHeight="1" x14ac:dyDescent="0.25">
      <c r="E936" s="129"/>
    </row>
    <row r="937" spans="5:5" ht="15.75" customHeight="1" x14ac:dyDescent="0.25">
      <c r="E937" s="129"/>
    </row>
    <row r="938" spans="5:5" ht="15.75" customHeight="1" x14ac:dyDescent="0.25">
      <c r="E938" s="129"/>
    </row>
    <row r="939" spans="5:5" ht="15.75" customHeight="1" x14ac:dyDescent="0.25">
      <c r="E939" s="129"/>
    </row>
    <row r="940" spans="5:5" ht="15.75" customHeight="1" x14ac:dyDescent="0.25">
      <c r="E940" s="129"/>
    </row>
    <row r="941" spans="5:5" ht="15.75" customHeight="1" x14ac:dyDescent="0.25">
      <c r="E941" s="129"/>
    </row>
    <row r="942" spans="5:5" ht="15.75" customHeight="1" x14ac:dyDescent="0.25">
      <c r="E942" s="129"/>
    </row>
    <row r="943" spans="5:5" ht="15.75" customHeight="1" x14ac:dyDescent="0.25">
      <c r="E943" s="129"/>
    </row>
    <row r="944" spans="5:5" ht="15.75" customHeight="1" x14ac:dyDescent="0.25">
      <c r="E944" s="129"/>
    </row>
    <row r="945" spans="5:5" ht="15.75" customHeight="1" x14ac:dyDescent="0.25">
      <c r="E945" s="129"/>
    </row>
    <row r="946" spans="5:5" ht="15.75" customHeight="1" x14ac:dyDescent="0.25">
      <c r="E946" s="129"/>
    </row>
    <row r="947" spans="5:5" ht="15.75" customHeight="1" x14ac:dyDescent="0.25">
      <c r="E947" s="129"/>
    </row>
    <row r="948" spans="5:5" ht="15.75" customHeight="1" x14ac:dyDescent="0.25">
      <c r="E948" s="129"/>
    </row>
    <row r="949" spans="5:5" ht="15.75" customHeight="1" x14ac:dyDescent="0.25">
      <c r="E949" s="129"/>
    </row>
    <row r="950" spans="5:5" ht="15.75" customHeight="1" x14ac:dyDescent="0.25">
      <c r="E950" s="129"/>
    </row>
    <row r="951" spans="5:5" ht="15.75" customHeight="1" x14ac:dyDescent="0.25">
      <c r="E951" s="129"/>
    </row>
    <row r="952" spans="5:5" ht="15.75" customHeight="1" x14ac:dyDescent="0.25">
      <c r="E952" s="129"/>
    </row>
    <row r="953" spans="5:5" ht="15.75" customHeight="1" x14ac:dyDescent="0.25">
      <c r="E953" s="129"/>
    </row>
    <row r="954" spans="5:5" ht="15.75" customHeight="1" x14ac:dyDescent="0.25">
      <c r="E954" s="129"/>
    </row>
    <row r="955" spans="5:5" ht="15.75" customHeight="1" x14ac:dyDescent="0.25">
      <c r="E955" s="129"/>
    </row>
    <row r="956" spans="5:5" ht="15.75" customHeight="1" x14ac:dyDescent="0.25">
      <c r="E956" s="129"/>
    </row>
    <row r="957" spans="5:5" ht="15.75" customHeight="1" x14ac:dyDescent="0.25">
      <c r="E957" s="129"/>
    </row>
    <row r="958" spans="5:5" ht="15.75" customHeight="1" x14ac:dyDescent="0.25">
      <c r="E958" s="129"/>
    </row>
    <row r="959" spans="5:5" ht="15.75" customHeight="1" x14ac:dyDescent="0.25">
      <c r="E959" s="129"/>
    </row>
    <row r="960" spans="5:5" ht="15.75" customHeight="1" x14ac:dyDescent="0.25">
      <c r="E960" s="129"/>
    </row>
    <row r="961" spans="5:5" ht="15.75" customHeight="1" x14ac:dyDescent="0.25">
      <c r="E961" s="129"/>
    </row>
    <row r="962" spans="5:5" ht="15.75" customHeight="1" x14ac:dyDescent="0.25">
      <c r="E962" s="129"/>
    </row>
    <row r="963" spans="5:5" ht="15.75" customHeight="1" x14ac:dyDescent="0.25">
      <c r="E963" s="129"/>
    </row>
    <row r="964" spans="5:5" ht="15.75" customHeight="1" x14ac:dyDescent="0.25">
      <c r="E964" s="129"/>
    </row>
    <row r="965" spans="5:5" ht="15.75" customHeight="1" x14ac:dyDescent="0.25">
      <c r="E965" s="129"/>
    </row>
    <row r="966" spans="5:5" ht="15.75" customHeight="1" x14ac:dyDescent="0.25">
      <c r="E966" s="129"/>
    </row>
    <row r="967" spans="5:5" ht="15.75" customHeight="1" x14ac:dyDescent="0.25">
      <c r="E967" s="129"/>
    </row>
    <row r="968" spans="5:5" ht="15.75" customHeight="1" x14ac:dyDescent="0.25">
      <c r="E968" s="129"/>
    </row>
    <row r="969" spans="5:5" ht="15.75" customHeight="1" x14ac:dyDescent="0.25">
      <c r="E969" s="129"/>
    </row>
    <row r="970" spans="5:5" ht="15.75" customHeight="1" x14ac:dyDescent="0.25">
      <c r="E970" s="129"/>
    </row>
    <row r="971" spans="5:5" ht="15.75" customHeight="1" x14ac:dyDescent="0.25">
      <c r="E971" s="129"/>
    </row>
    <row r="972" spans="5:5" ht="15.75" customHeight="1" x14ac:dyDescent="0.25">
      <c r="E972" s="129"/>
    </row>
    <row r="973" spans="5:5" ht="15.75" customHeight="1" x14ac:dyDescent="0.25">
      <c r="E973" s="129"/>
    </row>
    <row r="974" spans="5:5" ht="15.75" customHeight="1" x14ac:dyDescent="0.25">
      <c r="E974" s="129"/>
    </row>
    <row r="975" spans="5:5" ht="15.75" customHeight="1" x14ac:dyDescent="0.25">
      <c r="E975" s="129"/>
    </row>
    <row r="976" spans="5:5" ht="15.75" customHeight="1" x14ac:dyDescent="0.25">
      <c r="E976" s="129"/>
    </row>
    <row r="977" spans="5:5" ht="15.75" customHeight="1" x14ac:dyDescent="0.25">
      <c r="E977" s="129"/>
    </row>
    <row r="978" spans="5:5" ht="15.75" customHeight="1" x14ac:dyDescent="0.25">
      <c r="E978" s="129"/>
    </row>
    <row r="979" spans="5:5" ht="15.75" customHeight="1" x14ac:dyDescent="0.25">
      <c r="E979" s="129"/>
    </row>
    <row r="980" spans="5:5" ht="15.75" customHeight="1" x14ac:dyDescent="0.25">
      <c r="E980" s="129"/>
    </row>
    <row r="981" spans="5:5" ht="15.75" customHeight="1" x14ac:dyDescent="0.25">
      <c r="E981" s="129"/>
    </row>
    <row r="982" spans="5:5" ht="15.75" customHeight="1" x14ac:dyDescent="0.25">
      <c r="E982" s="129"/>
    </row>
    <row r="983" spans="5:5" ht="15.75" customHeight="1" x14ac:dyDescent="0.25">
      <c r="E983" s="129"/>
    </row>
    <row r="984" spans="5:5" ht="15.75" customHeight="1" x14ac:dyDescent="0.25">
      <c r="E984" s="129"/>
    </row>
    <row r="985" spans="5:5" ht="15.75" customHeight="1" x14ac:dyDescent="0.25">
      <c r="E985" s="129"/>
    </row>
    <row r="986" spans="5:5" ht="15.75" customHeight="1" x14ac:dyDescent="0.25">
      <c r="E986" s="129"/>
    </row>
    <row r="987" spans="5:5" ht="15.75" customHeight="1" x14ac:dyDescent="0.25">
      <c r="E987" s="129"/>
    </row>
    <row r="988" spans="5:5" ht="15.75" customHeight="1" x14ac:dyDescent="0.25">
      <c r="E988" s="129"/>
    </row>
    <row r="989" spans="5:5" ht="15.75" customHeight="1" x14ac:dyDescent="0.25">
      <c r="E989" s="129"/>
    </row>
    <row r="990" spans="5:5" ht="15.75" customHeight="1" x14ac:dyDescent="0.25">
      <c r="E990" s="129"/>
    </row>
    <row r="991" spans="5:5" ht="15.75" customHeight="1" x14ac:dyDescent="0.25">
      <c r="E991" s="129"/>
    </row>
    <row r="992" spans="5:5" ht="15.75" customHeight="1" x14ac:dyDescent="0.25">
      <c r="E992" s="129"/>
    </row>
    <row r="993" spans="5:5" ht="15.75" customHeight="1" x14ac:dyDescent="0.25">
      <c r="E993" s="129"/>
    </row>
    <row r="994" spans="5:5" ht="15.75" customHeight="1" x14ac:dyDescent="0.25">
      <c r="E994" s="129"/>
    </row>
    <row r="995" spans="5:5" ht="15.75" customHeight="1" x14ac:dyDescent="0.25">
      <c r="E995" s="129"/>
    </row>
    <row r="996" spans="5:5" ht="15.75" customHeight="1" x14ac:dyDescent="0.25">
      <c r="E996" s="129"/>
    </row>
    <row r="997" spans="5:5" ht="15.75" customHeight="1" x14ac:dyDescent="0.25">
      <c r="E997" s="129"/>
    </row>
    <row r="998" spans="5:5" ht="15.75" customHeight="1" x14ac:dyDescent="0.25">
      <c r="E998" s="129"/>
    </row>
    <row r="999" spans="5:5" ht="15.75" customHeight="1" x14ac:dyDescent="0.25">
      <c r="E999" s="129"/>
    </row>
    <row r="1000" spans="5:5" ht="15.75" customHeight="1" x14ac:dyDescent="0.25">
      <c r="E1000" s="129"/>
    </row>
    <row r="1001" spans="5:5" ht="15.75" customHeight="1" x14ac:dyDescent="0.25">
      <c r="E1001" s="129"/>
    </row>
    <row r="1002" spans="5:5" ht="15.75" customHeight="1" x14ac:dyDescent="0.25">
      <c r="E1002" s="129"/>
    </row>
  </sheetData>
  <mergeCells count="44">
    <mergeCell ref="B72:E72"/>
    <mergeCell ref="B73:E73"/>
    <mergeCell ref="B55:E55"/>
    <mergeCell ref="B56:E56"/>
    <mergeCell ref="C57:D57"/>
    <mergeCell ref="B63:E63"/>
    <mergeCell ref="B67:E67"/>
    <mergeCell ref="B71:E71"/>
    <mergeCell ref="B51:E51"/>
    <mergeCell ref="B17:C17"/>
    <mergeCell ref="F17:L17"/>
    <mergeCell ref="B18:C18"/>
    <mergeCell ref="F18:L18"/>
    <mergeCell ref="B19:I19"/>
    <mergeCell ref="J19:L19"/>
    <mergeCell ref="B27:E27"/>
    <mergeCell ref="B31:E31"/>
    <mergeCell ref="B35:E35"/>
    <mergeCell ref="B36:E36"/>
    <mergeCell ref="B45:E45"/>
    <mergeCell ref="B14:C14"/>
    <mergeCell ref="F14:L14"/>
    <mergeCell ref="B15:C15"/>
    <mergeCell ref="F15:L15"/>
    <mergeCell ref="B16:C16"/>
    <mergeCell ref="F16:L16"/>
    <mergeCell ref="B11:C11"/>
    <mergeCell ref="F11:L11"/>
    <mergeCell ref="B12:C12"/>
    <mergeCell ref="F12:L12"/>
    <mergeCell ref="B13:C13"/>
    <mergeCell ref="F13:L13"/>
    <mergeCell ref="B8:C8"/>
    <mergeCell ref="F8:L8"/>
    <mergeCell ref="B9:C9"/>
    <mergeCell ref="F9:L9"/>
    <mergeCell ref="B10:C10"/>
    <mergeCell ref="F10:L10"/>
    <mergeCell ref="B3:L3"/>
    <mergeCell ref="B4:L4"/>
    <mergeCell ref="B5:L5"/>
    <mergeCell ref="B6:L6"/>
    <mergeCell ref="B7:C7"/>
    <mergeCell ref="F7:L7"/>
  </mergeCells>
  <phoneticPr fontId="3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L1002"/>
  <sheetViews>
    <sheetView zoomScale="85" zoomScaleNormal="85" workbookViewId="0">
      <selection activeCell="B5" sqref="B5:L5"/>
    </sheetView>
  </sheetViews>
  <sheetFormatPr baseColWidth="10" defaultColWidth="14.42578125" defaultRowHeight="15" x14ac:dyDescent="0.25"/>
  <cols>
    <col min="1" max="2" width="5.28515625" customWidth="1"/>
    <col min="3" max="3" width="37.85546875" customWidth="1"/>
    <col min="4" max="4" width="11.42578125" bestFit="1" customWidth="1"/>
    <col min="5" max="5" width="14.140625" bestFit="1" customWidth="1"/>
    <col min="6" max="6" width="13.140625" bestFit="1" customWidth="1"/>
    <col min="7" max="7" width="10.7109375" customWidth="1"/>
    <col min="8" max="8" width="18.85546875" bestFit="1" customWidth="1"/>
    <col min="9" max="9" width="9.5703125" bestFit="1" customWidth="1"/>
    <col min="10" max="11" width="19" bestFit="1" customWidth="1"/>
    <col min="12" max="12" width="17.42578125" bestFit="1" customWidth="1"/>
    <col min="13" max="27" width="10.7109375" customWidth="1"/>
  </cols>
  <sheetData>
    <row r="1" spans="2:12" x14ac:dyDescent="0.25">
      <c r="E1" s="129"/>
    </row>
    <row r="2" spans="2:12" ht="15.75" thickBot="1" x14ac:dyDescent="0.3">
      <c r="E2" s="129"/>
    </row>
    <row r="3" spans="2:12" x14ac:dyDescent="0.25">
      <c r="B3" s="471" t="s">
        <v>55</v>
      </c>
      <c r="C3" s="472"/>
      <c r="D3" s="472"/>
      <c r="E3" s="472"/>
      <c r="F3" s="472"/>
      <c r="G3" s="472"/>
      <c r="H3" s="472"/>
      <c r="I3" s="472"/>
      <c r="J3" s="472"/>
      <c r="K3" s="472"/>
      <c r="L3" s="473"/>
    </row>
    <row r="4" spans="2:12" x14ac:dyDescent="0.25">
      <c r="B4" s="474" t="s">
        <v>303</v>
      </c>
      <c r="C4" s="376"/>
      <c r="D4" s="376"/>
      <c r="E4" s="376"/>
      <c r="F4" s="376"/>
      <c r="G4" s="376"/>
      <c r="H4" s="376"/>
      <c r="I4" s="376"/>
      <c r="J4" s="376"/>
      <c r="K4" s="376"/>
      <c r="L4" s="475"/>
    </row>
    <row r="5" spans="2:12" x14ac:dyDescent="0.25">
      <c r="B5" s="476" t="s">
        <v>141</v>
      </c>
      <c r="C5" s="376"/>
      <c r="D5" s="376"/>
      <c r="E5" s="376"/>
      <c r="F5" s="376"/>
      <c r="G5" s="376"/>
      <c r="H5" s="376"/>
      <c r="I5" s="376"/>
      <c r="J5" s="376"/>
      <c r="K5" s="376"/>
      <c r="L5" s="475"/>
    </row>
    <row r="6" spans="2:12" x14ac:dyDescent="0.25">
      <c r="B6" s="476" t="s">
        <v>57</v>
      </c>
      <c r="C6" s="376"/>
      <c r="D6" s="376"/>
      <c r="E6" s="376"/>
      <c r="F6" s="376"/>
      <c r="G6" s="376"/>
      <c r="H6" s="376"/>
      <c r="I6" s="376"/>
      <c r="J6" s="376"/>
      <c r="K6" s="376"/>
      <c r="L6" s="475"/>
    </row>
    <row r="7" spans="2:12" x14ac:dyDescent="0.25">
      <c r="B7" s="510" t="s">
        <v>58</v>
      </c>
      <c r="C7" s="511"/>
      <c r="D7" s="158" t="s">
        <v>35</v>
      </c>
      <c r="E7" s="158" t="s">
        <v>59</v>
      </c>
      <c r="F7" s="512" t="s">
        <v>60</v>
      </c>
      <c r="G7" s="512"/>
      <c r="H7" s="511"/>
      <c r="I7" s="511"/>
      <c r="J7" s="511"/>
      <c r="K7" s="511"/>
      <c r="L7" s="513"/>
    </row>
    <row r="8" spans="2:12" x14ac:dyDescent="0.25">
      <c r="B8" s="481" t="s">
        <v>61</v>
      </c>
      <c r="C8" s="478"/>
      <c r="D8" s="144" t="s">
        <v>127</v>
      </c>
      <c r="E8" s="145">
        <v>1</v>
      </c>
      <c r="F8" s="482" t="s">
        <v>190</v>
      </c>
      <c r="G8" s="482"/>
      <c r="H8" s="478"/>
      <c r="I8" s="478"/>
      <c r="J8" s="478"/>
      <c r="K8" s="478"/>
      <c r="L8" s="480"/>
    </row>
    <row r="9" spans="2:12" ht="22.5" customHeight="1" x14ac:dyDescent="0.25">
      <c r="B9" s="483" t="s">
        <v>191</v>
      </c>
      <c r="C9" s="478"/>
      <c r="D9" s="146" t="s">
        <v>154</v>
      </c>
      <c r="E9" s="147">
        <v>1372</v>
      </c>
      <c r="F9" s="482"/>
      <c r="G9" s="482"/>
      <c r="H9" s="478"/>
      <c r="I9" s="478"/>
      <c r="J9" s="478"/>
      <c r="K9" s="478"/>
      <c r="L9" s="480"/>
    </row>
    <row r="10" spans="2:12" x14ac:dyDescent="0.25">
      <c r="B10" s="481" t="s">
        <v>192</v>
      </c>
      <c r="C10" s="478"/>
      <c r="D10" s="144" t="s">
        <v>116</v>
      </c>
      <c r="E10" s="148">
        <v>0.2</v>
      </c>
      <c r="F10" s="482"/>
      <c r="G10" s="482"/>
      <c r="H10" s="478"/>
      <c r="I10" s="478"/>
      <c r="J10" s="478"/>
      <c r="K10" s="478"/>
      <c r="L10" s="480"/>
    </row>
    <row r="11" spans="2:12" x14ac:dyDescent="0.25">
      <c r="B11" s="481" t="s">
        <v>193</v>
      </c>
      <c r="C11" s="478"/>
      <c r="D11" s="144" t="s">
        <v>194</v>
      </c>
      <c r="E11" s="145">
        <v>80</v>
      </c>
      <c r="F11" s="482" t="s">
        <v>195</v>
      </c>
      <c r="G11" s="482"/>
      <c r="H11" s="478"/>
      <c r="I11" s="478"/>
      <c r="J11" s="478"/>
      <c r="K11" s="478"/>
      <c r="L11" s="480"/>
    </row>
    <row r="12" spans="2:12" x14ac:dyDescent="0.25">
      <c r="B12" s="481" t="s">
        <v>196</v>
      </c>
      <c r="C12" s="478"/>
      <c r="D12" s="144" t="s">
        <v>13</v>
      </c>
      <c r="E12" s="149">
        <v>109.76</v>
      </c>
      <c r="F12" s="482"/>
      <c r="G12" s="482"/>
      <c r="H12" s="478"/>
      <c r="I12" s="478"/>
      <c r="J12" s="478"/>
      <c r="K12" s="478"/>
      <c r="L12" s="480"/>
    </row>
    <row r="13" spans="2:12" x14ac:dyDescent="0.25">
      <c r="B13" s="481" t="s">
        <v>134</v>
      </c>
      <c r="C13" s="478"/>
      <c r="D13" s="144" t="s">
        <v>13</v>
      </c>
      <c r="E13" s="145">
        <v>1</v>
      </c>
      <c r="F13" s="482" t="s">
        <v>122</v>
      </c>
      <c r="G13" s="482"/>
      <c r="H13" s="478"/>
      <c r="I13" s="478"/>
      <c r="J13" s="478"/>
      <c r="K13" s="478"/>
      <c r="L13" s="480"/>
    </row>
    <row r="14" spans="2:12" x14ac:dyDescent="0.25">
      <c r="B14" s="481" t="s">
        <v>197</v>
      </c>
      <c r="C14" s="478"/>
      <c r="D14" s="144" t="s">
        <v>194</v>
      </c>
      <c r="E14" s="145">
        <v>3</v>
      </c>
      <c r="F14" s="482" t="s">
        <v>198</v>
      </c>
      <c r="G14" s="482"/>
      <c r="H14" s="478"/>
      <c r="I14" s="478"/>
      <c r="J14" s="478"/>
      <c r="K14" s="478"/>
      <c r="L14" s="480"/>
    </row>
    <row r="15" spans="2:12" x14ac:dyDescent="0.25">
      <c r="B15" s="481" t="s">
        <v>199</v>
      </c>
      <c r="C15" s="478"/>
      <c r="D15" s="144" t="s">
        <v>13</v>
      </c>
      <c r="E15" s="145">
        <v>0.82</v>
      </c>
      <c r="F15" s="482"/>
      <c r="G15" s="482"/>
      <c r="H15" s="478"/>
      <c r="I15" s="478"/>
      <c r="J15" s="478"/>
      <c r="K15" s="478"/>
      <c r="L15" s="480"/>
    </row>
    <row r="16" spans="2:12" x14ac:dyDescent="0.25">
      <c r="B16" s="481" t="s">
        <v>200</v>
      </c>
      <c r="C16" s="478"/>
      <c r="D16" s="144" t="s">
        <v>127</v>
      </c>
      <c r="E16" s="150">
        <v>0</v>
      </c>
      <c r="F16" s="482" t="s">
        <v>201</v>
      </c>
      <c r="G16" s="482"/>
      <c r="H16" s="478"/>
      <c r="I16" s="478"/>
      <c r="J16" s="478"/>
      <c r="K16" s="478"/>
      <c r="L16" s="480"/>
    </row>
    <row r="17" spans="2:12" x14ac:dyDescent="0.25">
      <c r="B17" s="481" t="s">
        <v>202</v>
      </c>
      <c r="C17" s="478"/>
      <c r="D17" s="144" t="s">
        <v>127</v>
      </c>
      <c r="E17" s="151">
        <v>15</v>
      </c>
      <c r="F17" s="482" t="s">
        <v>203</v>
      </c>
      <c r="G17" s="482"/>
      <c r="H17" s="478"/>
      <c r="I17" s="478"/>
      <c r="J17" s="478"/>
      <c r="K17" s="478"/>
      <c r="L17" s="480"/>
    </row>
    <row r="18" spans="2:12" x14ac:dyDescent="0.25">
      <c r="B18" s="481" t="s">
        <v>204</v>
      </c>
      <c r="C18" s="478"/>
      <c r="D18" s="144" t="s">
        <v>127</v>
      </c>
      <c r="E18" s="152">
        <v>0</v>
      </c>
      <c r="F18" s="482" t="s">
        <v>205</v>
      </c>
      <c r="G18" s="482"/>
      <c r="H18" s="478"/>
      <c r="I18" s="478"/>
      <c r="J18" s="478"/>
      <c r="K18" s="478"/>
      <c r="L18" s="480"/>
    </row>
    <row r="19" spans="2:12" ht="6" customHeight="1" x14ac:dyDescent="0.25">
      <c r="B19" s="486"/>
      <c r="C19" s="478"/>
      <c r="D19" s="478"/>
      <c r="E19" s="478"/>
      <c r="F19" s="478"/>
      <c r="G19" s="478"/>
      <c r="H19" s="478"/>
      <c r="I19" s="478"/>
      <c r="J19" s="487"/>
      <c r="K19" s="478"/>
      <c r="L19" s="480"/>
    </row>
    <row r="20" spans="2:12" ht="38.25" x14ac:dyDescent="0.25">
      <c r="B20" s="154" t="s">
        <v>81</v>
      </c>
      <c r="C20" s="153" t="s">
        <v>58</v>
      </c>
      <c r="D20" s="153" t="s">
        <v>35</v>
      </c>
      <c r="E20" s="153" t="s">
        <v>59</v>
      </c>
      <c r="F20" s="153" t="s">
        <v>298</v>
      </c>
      <c r="G20" s="153" t="s">
        <v>299</v>
      </c>
      <c r="H20" s="153" t="s">
        <v>82</v>
      </c>
      <c r="I20" s="153" t="s">
        <v>83</v>
      </c>
      <c r="J20" s="153" t="s">
        <v>84</v>
      </c>
      <c r="K20" s="153" t="s">
        <v>85</v>
      </c>
      <c r="L20" s="155" t="s">
        <v>86</v>
      </c>
    </row>
    <row r="21" spans="2:12" ht="15.75" customHeight="1" x14ac:dyDescent="0.25">
      <c r="B21" s="208">
        <v>1</v>
      </c>
      <c r="C21" s="209" t="s">
        <v>206</v>
      </c>
      <c r="D21" s="209"/>
      <c r="E21" s="210"/>
      <c r="F21" s="211"/>
      <c r="G21" s="211"/>
      <c r="H21" s="212"/>
      <c r="I21" s="210"/>
      <c r="J21" s="213"/>
      <c r="K21" s="211"/>
      <c r="L21" s="214"/>
    </row>
    <row r="22" spans="2:12" ht="15.75" customHeight="1" x14ac:dyDescent="0.25">
      <c r="B22" s="215" t="s">
        <v>88</v>
      </c>
      <c r="C22" s="216" t="s">
        <v>87</v>
      </c>
      <c r="D22" s="216"/>
      <c r="E22" s="210"/>
      <c r="F22" s="211"/>
      <c r="G22" s="211"/>
      <c r="H22" s="212"/>
      <c r="I22" s="210"/>
      <c r="J22" s="213"/>
      <c r="K22" s="211"/>
      <c r="L22" s="214"/>
    </row>
    <row r="23" spans="2:12" ht="29.25" customHeight="1" x14ac:dyDescent="0.25">
      <c r="B23" s="217" t="s">
        <v>207</v>
      </c>
      <c r="C23" s="218" t="s">
        <v>208</v>
      </c>
      <c r="D23" s="219" t="s">
        <v>22</v>
      </c>
      <c r="E23" s="219">
        <v>1372</v>
      </c>
      <c r="F23" s="558">
        <v>873</v>
      </c>
      <c r="G23" s="558">
        <f>F23*1.06</f>
        <v>925.38</v>
      </c>
      <c r="H23" s="558">
        <f>+G23*E23</f>
        <v>1269621.3600000001</v>
      </c>
      <c r="I23" s="219">
        <f t="shared" ref="I23:I26" si="0">E$16</f>
        <v>0</v>
      </c>
      <c r="J23" s="558">
        <f t="shared" ref="J23:J26" si="1">+I23*H23</f>
        <v>0</v>
      </c>
      <c r="K23" s="558">
        <f t="shared" ref="K23:K26" si="2">J23-L23</f>
        <v>0</v>
      </c>
      <c r="L23" s="568"/>
    </row>
    <row r="24" spans="2:12" ht="15.75" customHeight="1" x14ac:dyDescent="0.25">
      <c r="B24" s="217" t="s">
        <v>209</v>
      </c>
      <c r="C24" s="221" t="s">
        <v>25</v>
      </c>
      <c r="D24" s="219" t="s">
        <v>22</v>
      </c>
      <c r="E24" s="219">
        <v>1372</v>
      </c>
      <c r="F24" s="559">
        <v>407</v>
      </c>
      <c r="G24" s="558">
        <f t="shared" ref="G24:G72" si="3">F24*1.06</f>
        <v>431.42</v>
      </c>
      <c r="H24" s="558">
        <f t="shared" ref="H24:H26" si="4">+G24*E24</f>
        <v>591908.24</v>
      </c>
      <c r="I24" s="219">
        <f t="shared" si="0"/>
        <v>0</v>
      </c>
      <c r="J24" s="558">
        <f t="shared" si="1"/>
        <v>0</v>
      </c>
      <c r="K24" s="559">
        <f t="shared" si="2"/>
        <v>0</v>
      </c>
      <c r="L24" s="568"/>
    </row>
    <row r="25" spans="2:12" ht="15.75" customHeight="1" x14ac:dyDescent="0.25">
      <c r="B25" s="217" t="s">
        <v>210</v>
      </c>
      <c r="C25" s="221" t="s">
        <v>30</v>
      </c>
      <c r="D25" s="219" t="s">
        <v>22</v>
      </c>
      <c r="E25" s="219">
        <v>1372</v>
      </c>
      <c r="F25" s="559">
        <v>244</v>
      </c>
      <c r="G25" s="558">
        <f t="shared" si="3"/>
        <v>258.64</v>
      </c>
      <c r="H25" s="558">
        <f t="shared" si="4"/>
        <v>354854.07999999996</v>
      </c>
      <c r="I25" s="219">
        <f>E16</f>
        <v>0</v>
      </c>
      <c r="J25" s="558">
        <f t="shared" si="1"/>
        <v>0</v>
      </c>
      <c r="K25" s="559">
        <f t="shared" si="2"/>
        <v>0</v>
      </c>
      <c r="L25" s="568"/>
    </row>
    <row r="26" spans="2:12" ht="15.75" customHeight="1" x14ac:dyDescent="0.25">
      <c r="B26" s="217" t="s">
        <v>252</v>
      </c>
      <c r="C26" s="221" t="s">
        <v>211</v>
      </c>
      <c r="D26" s="219" t="s">
        <v>13</v>
      </c>
      <c r="E26" s="211">
        <v>111</v>
      </c>
      <c r="F26" s="559">
        <v>407</v>
      </c>
      <c r="G26" s="558">
        <f t="shared" si="3"/>
        <v>431.42</v>
      </c>
      <c r="H26" s="558">
        <f t="shared" si="4"/>
        <v>47887.62</v>
      </c>
      <c r="I26" s="219">
        <f t="shared" si="0"/>
        <v>0</v>
      </c>
      <c r="J26" s="569">
        <f t="shared" si="1"/>
        <v>0</v>
      </c>
      <c r="K26" s="559">
        <f t="shared" si="2"/>
        <v>0</v>
      </c>
      <c r="L26" s="568">
        <f>J26</f>
        <v>0</v>
      </c>
    </row>
    <row r="27" spans="2:12" ht="15.75" customHeight="1" x14ac:dyDescent="0.25">
      <c r="B27" s="488" t="s">
        <v>212</v>
      </c>
      <c r="C27" s="485"/>
      <c r="D27" s="485"/>
      <c r="E27" s="485"/>
      <c r="F27" s="559"/>
      <c r="G27" s="558"/>
      <c r="H27" s="560">
        <f>SUM(H23:H26)</f>
        <v>2264271.3000000003</v>
      </c>
      <c r="I27" s="212"/>
      <c r="J27" s="560">
        <f t="shared" ref="J27:L27" si="5">SUM(J23:J26)</f>
        <v>0</v>
      </c>
      <c r="K27" s="560">
        <f t="shared" si="5"/>
        <v>0</v>
      </c>
      <c r="L27" s="570">
        <f t="shared" si="5"/>
        <v>0</v>
      </c>
    </row>
    <row r="28" spans="2:12" ht="15.75" customHeight="1" x14ac:dyDescent="0.25">
      <c r="B28" s="215" t="s">
        <v>89</v>
      </c>
      <c r="C28" s="216" t="s">
        <v>98</v>
      </c>
      <c r="D28" s="216"/>
      <c r="E28" s="213"/>
      <c r="F28" s="560"/>
      <c r="G28" s="558"/>
      <c r="H28" s="560"/>
      <c r="I28" s="213"/>
      <c r="J28" s="571"/>
      <c r="K28" s="560"/>
      <c r="L28" s="570"/>
    </row>
    <row r="29" spans="2:12" ht="15.75" customHeight="1" x14ac:dyDescent="0.25">
      <c r="B29" s="223" t="s">
        <v>213</v>
      </c>
      <c r="C29" s="221" t="s">
        <v>43</v>
      </c>
      <c r="D29" s="210" t="s">
        <v>214</v>
      </c>
      <c r="E29" s="211">
        <v>109.76</v>
      </c>
      <c r="F29" s="559">
        <v>7950</v>
      </c>
      <c r="G29" s="558">
        <f t="shared" si="3"/>
        <v>8427</v>
      </c>
      <c r="H29" s="558">
        <f>+G29*E29</f>
        <v>924947.52</v>
      </c>
      <c r="I29" s="219">
        <f t="shared" ref="I29:I30" si="6">E$16</f>
        <v>0</v>
      </c>
      <c r="J29" s="569">
        <f t="shared" ref="J29:J30" si="7">+I29*H29</f>
        <v>0</v>
      </c>
      <c r="K29" s="559">
        <f t="shared" ref="K29:K30" si="8">J29-L29</f>
        <v>0</v>
      </c>
      <c r="L29" s="568"/>
    </row>
    <row r="30" spans="2:12" ht="15.75" customHeight="1" x14ac:dyDescent="0.25">
      <c r="B30" s="223" t="s">
        <v>215</v>
      </c>
      <c r="C30" s="221" t="s">
        <v>50</v>
      </c>
      <c r="D30" s="210" t="s">
        <v>13</v>
      </c>
      <c r="E30" s="211">
        <v>1</v>
      </c>
      <c r="F30" s="559">
        <v>38000</v>
      </c>
      <c r="G30" s="558">
        <f t="shared" si="3"/>
        <v>40280</v>
      </c>
      <c r="H30" s="558">
        <f>+G30*E30</f>
        <v>40280</v>
      </c>
      <c r="I30" s="219">
        <f t="shared" si="6"/>
        <v>0</v>
      </c>
      <c r="J30" s="569">
        <f t="shared" si="7"/>
        <v>0</v>
      </c>
      <c r="K30" s="559">
        <f t="shared" si="8"/>
        <v>0</v>
      </c>
      <c r="L30" s="568"/>
    </row>
    <row r="31" spans="2:12" ht="15.75" customHeight="1" x14ac:dyDescent="0.25">
      <c r="B31" s="488" t="s">
        <v>216</v>
      </c>
      <c r="C31" s="485"/>
      <c r="D31" s="485"/>
      <c r="E31" s="485"/>
      <c r="F31" s="559"/>
      <c r="G31" s="558"/>
      <c r="H31" s="560">
        <f>SUM(H29:H30)</f>
        <v>965227.52000000002</v>
      </c>
      <c r="I31" s="210"/>
      <c r="J31" s="560">
        <f t="shared" ref="J31:L31" si="9">SUM(J29:J30)</f>
        <v>0</v>
      </c>
      <c r="K31" s="560">
        <f t="shared" si="9"/>
        <v>0</v>
      </c>
      <c r="L31" s="570">
        <f t="shared" si="9"/>
        <v>0</v>
      </c>
    </row>
    <row r="32" spans="2:12" ht="15.75" customHeight="1" x14ac:dyDescent="0.25">
      <c r="B32" s="215" t="s">
        <v>90</v>
      </c>
      <c r="C32" s="216" t="s">
        <v>107</v>
      </c>
      <c r="D32" s="216"/>
      <c r="E32" s="210"/>
      <c r="F32" s="559"/>
      <c r="G32" s="558"/>
      <c r="H32" s="560"/>
      <c r="I32" s="210"/>
      <c r="J32" s="571"/>
      <c r="K32" s="559"/>
      <c r="L32" s="572"/>
    </row>
    <row r="33" spans="2:12" ht="15.75" customHeight="1" x14ac:dyDescent="0.25">
      <c r="B33" s="223" t="s">
        <v>217</v>
      </c>
      <c r="C33" s="221" t="s">
        <v>0</v>
      </c>
      <c r="D33" s="224">
        <v>0.05</v>
      </c>
      <c r="E33" s="211">
        <v>1</v>
      </c>
      <c r="F33" s="559">
        <v>106805</v>
      </c>
      <c r="G33" s="558">
        <f t="shared" si="3"/>
        <v>113213.3</v>
      </c>
      <c r="H33" s="558">
        <f>+G33*E33</f>
        <v>113213.3</v>
      </c>
      <c r="I33" s="219">
        <f t="shared" ref="I33:I34" si="10">E$16</f>
        <v>0</v>
      </c>
      <c r="J33" s="569">
        <f t="shared" ref="J33:J34" si="11">+I33*H33</f>
        <v>0</v>
      </c>
      <c r="K33" s="559">
        <f t="shared" ref="K33:K34" si="12">J33-L33</f>
        <v>0</v>
      </c>
      <c r="L33" s="568"/>
    </row>
    <row r="34" spans="2:12" ht="15.75" customHeight="1" x14ac:dyDescent="0.25">
      <c r="B34" s="223" t="s">
        <v>218</v>
      </c>
      <c r="C34" s="221" t="s">
        <v>219</v>
      </c>
      <c r="D34" s="224">
        <v>0.2</v>
      </c>
      <c r="E34" s="211">
        <v>1</v>
      </c>
      <c r="F34" s="559">
        <v>182118</v>
      </c>
      <c r="G34" s="558">
        <f t="shared" si="3"/>
        <v>193045.08000000002</v>
      </c>
      <c r="H34" s="558">
        <f>+G34*E34</f>
        <v>193045.08000000002</v>
      </c>
      <c r="I34" s="219">
        <f t="shared" si="10"/>
        <v>0</v>
      </c>
      <c r="J34" s="569">
        <f t="shared" si="11"/>
        <v>0</v>
      </c>
      <c r="K34" s="559">
        <f t="shared" si="12"/>
        <v>0</v>
      </c>
      <c r="L34" s="568">
        <f>J34</f>
        <v>0</v>
      </c>
    </row>
    <row r="35" spans="2:12" ht="15.75" customHeight="1" x14ac:dyDescent="0.25">
      <c r="B35" s="488" t="s">
        <v>220</v>
      </c>
      <c r="C35" s="485"/>
      <c r="D35" s="485"/>
      <c r="E35" s="485"/>
      <c r="F35" s="559"/>
      <c r="G35" s="558"/>
      <c r="H35" s="560">
        <f>SUM(H33:H34)</f>
        <v>306258.38</v>
      </c>
      <c r="I35" s="213"/>
      <c r="J35" s="560">
        <f t="shared" ref="J35:L35" si="13">SUM(J33:J34)</f>
        <v>0</v>
      </c>
      <c r="K35" s="560">
        <f t="shared" si="13"/>
        <v>0</v>
      </c>
      <c r="L35" s="570">
        <f t="shared" si="13"/>
        <v>0</v>
      </c>
    </row>
    <row r="36" spans="2:12" ht="15.75" customHeight="1" x14ac:dyDescent="0.25">
      <c r="B36" s="488" t="s">
        <v>221</v>
      </c>
      <c r="C36" s="485"/>
      <c r="D36" s="485"/>
      <c r="E36" s="485"/>
      <c r="F36" s="559"/>
      <c r="G36" s="558"/>
      <c r="H36" s="560">
        <f>H35+H31+H27</f>
        <v>3535757.2</v>
      </c>
      <c r="I36" s="225"/>
      <c r="J36" s="560">
        <f t="shared" ref="J36:L36" si="14">J35+J31+J27</f>
        <v>0</v>
      </c>
      <c r="K36" s="560">
        <f t="shared" si="14"/>
        <v>0</v>
      </c>
      <c r="L36" s="570">
        <f t="shared" si="14"/>
        <v>0</v>
      </c>
    </row>
    <row r="37" spans="2:12" ht="15.75" customHeight="1" x14ac:dyDescent="0.25">
      <c r="B37" s="226">
        <v>2</v>
      </c>
      <c r="C37" s="227" t="s">
        <v>222</v>
      </c>
      <c r="D37" s="227"/>
      <c r="E37" s="228"/>
      <c r="F37" s="561"/>
      <c r="G37" s="558"/>
      <c r="H37" s="561"/>
      <c r="I37" s="230"/>
      <c r="J37" s="561"/>
      <c r="K37" s="573"/>
      <c r="L37" s="574"/>
    </row>
    <row r="38" spans="2:12" ht="15.75" customHeight="1" x14ac:dyDescent="0.25">
      <c r="B38" s="233" t="s">
        <v>99</v>
      </c>
      <c r="C38" s="227" t="s">
        <v>87</v>
      </c>
      <c r="D38" s="227"/>
      <c r="E38" s="234"/>
      <c r="F38" s="562"/>
      <c r="G38" s="558"/>
      <c r="H38" s="561"/>
      <c r="I38" s="237"/>
      <c r="J38" s="562"/>
      <c r="K38" s="562"/>
      <c r="L38" s="575"/>
    </row>
    <row r="39" spans="2:12" ht="15.75" customHeight="1" x14ac:dyDescent="0.25">
      <c r="B39" s="233" t="s">
        <v>223</v>
      </c>
      <c r="C39" s="239" t="s">
        <v>28</v>
      </c>
      <c r="D39" s="234" t="s">
        <v>7</v>
      </c>
      <c r="E39" s="235">
        <v>274</v>
      </c>
      <c r="F39" s="562">
        <v>1019</v>
      </c>
      <c r="G39" s="558">
        <f t="shared" si="3"/>
        <v>1080.1400000000001</v>
      </c>
      <c r="H39" s="562">
        <f>E39*G39</f>
        <v>295958.36000000004</v>
      </c>
      <c r="I39" s="237">
        <f t="shared" ref="I39:I44" si="15">E$17</f>
        <v>15</v>
      </c>
      <c r="J39" s="562">
        <f t="shared" ref="J39:J44" si="16">+I39*H39</f>
        <v>4439375.4000000004</v>
      </c>
      <c r="K39" s="562">
        <f t="shared" ref="K39:K44" si="17">J39-L39</f>
        <v>4439375.4000000004</v>
      </c>
      <c r="L39" s="575"/>
    </row>
    <row r="40" spans="2:12" ht="15.75" customHeight="1" x14ac:dyDescent="0.25">
      <c r="B40" s="233" t="s">
        <v>224</v>
      </c>
      <c r="C40" s="239" t="s">
        <v>24</v>
      </c>
      <c r="D40" s="234" t="s">
        <v>22</v>
      </c>
      <c r="E40" s="235">
        <v>274</v>
      </c>
      <c r="F40" s="562">
        <v>815</v>
      </c>
      <c r="G40" s="558">
        <f t="shared" si="3"/>
        <v>863.90000000000009</v>
      </c>
      <c r="H40" s="562">
        <f t="shared" ref="H40:H44" si="18">E40*G40</f>
        <v>236708.60000000003</v>
      </c>
      <c r="I40" s="237">
        <f t="shared" si="15"/>
        <v>15</v>
      </c>
      <c r="J40" s="562">
        <f t="shared" si="16"/>
        <v>3550629.0000000005</v>
      </c>
      <c r="K40" s="562">
        <f t="shared" si="17"/>
        <v>3550629.0000000005</v>
      </c>
      <c r="L40" s="575"/>
    </row>
    <row r="41" spans="2:12" ht="15.75" customHeight="1" x14ac:dyDescent="0.25">
      <c r="B41" s="233" t="s">
        <v>225</v>
      </c>
      <c r="C41" s="239" t="s">
        <v>29</v>
      </c>
      <c r="D41" s="234" t="s">
        <v>22</v>
      </c>
      <c r="E41" s="235">
        <v>1372</v>
      </c>
      <c r="F41" s="562">
        <v>873</v>
      </c>
      <c r="G41" s="558">
        <f t="shared" si="3"/>
        <v>925.38</v>
      </c>
      <c r="H41" s="562">
        <f t="shared" si="18"/>
        <v>1269621.3600000001</v>
      </c>
      <c r="I41" s="237">
        <f t="shared" si="15"/>
        <v>15</v>
      </c>
      <c r="J41" s="562">
        <f t="shared" si="16"/>
        <v>19044320.400000002</v>
      </c>
      <c r="K41" s="562">
        <f t="shared" si="17"/>
        <v>19044320.400000002</v>
      </c>
      <c r="L41" s="575"/>
    </row>
    <row r="42" spans="2:12" ht="15.75" customHeight="1" x14ac:dyDescent="0.25">
      <c r="B42" s="233" t="s">
        <v>226</v>
      </c>
      <c r="C42" s="239" t="s">
        <v>25</v>
      </c>
      <c r="D42" s="234" t="s">
        <v>22</v>
      </c>
      <c r="E42" s="235">
        <v>1372</v>
      </c>
      <c r="F42" s="562">
        <v>407</v>
      </c>
      <c r="G42" s="558">
        <f t="shared" si="3"/>
        <v>431.42</v>
      </c>
      <c r="H42" s="562">
        <f t="shared" si="18"/>
        <v>591908.24</v>
      </c>
      <c r="I42" s="237">
        <f t="shared" si="15"/>
        <v>15</v>
      </c>
      <c r="J42" s="562">
        <f t="shared" si="16"/>
        <v>8878623.5999999996</v>
      </c>
      <c r="K42" s="562">
        <f t="shared" si="17"/>
        <v>8878623.5999999996</v>
      </c>
      <c r="L42" s="575"/>
    </row>
    <row r="43" spans="2:12" ht="15.75" customHeight="1" x14ac:dyDescent="0.25">
      <c r="B43" s="233" t="s">
        <v>227</v>
      </c>
      <c r="C43" s="239" t="s">
        <v>30</v>
      </c>
      <c r="D43" s="234" t="s">
        <v>22</v>
      </c>
      <c r="E43" s="235">
        <v>1372</v>
      </c>
      <c r="F43" s="562">
        <v>244</v>
      </c>
      <c r="G43" s="558">
        <f t="shared" si="3"/>
        <v>258.64</v>
      </c>
      <c r="H43" s="562">
        <f t="shared" si="18"/>
        <v>354854.07999999996</v>
      </c>
      <c r="I43" s="237">
        <f t="shared" si="15"/>
        <v>15</v>
      </c>
      <c r="J43" s="562">
        <f t="shared" si="16"/>
        <v>5322811.1999999993</v>
      </c>
      <c r="K43" s="562">
        <f t="shared" si="17"/>
        <v>5322811.1999999993</v>
      </c>
      <c r="L43" s="575"/>
    </row>
    <row r="44" spans="2:12" ht="15.75" customHeight="1" x14ac:dyDescent="0.25">
      <c r="B44" s="233" t="s">
        <v>228</v>
      </c>
      <c r="C44" s="239" t="s">
        <v>31</v>
      </c>
      <c r="D44" s="234" t="s">
        <v>13</v>
      </c>
      <c r="E44" s="235">
        <v>660</v>
      </c>
      <c r="F44" s="562">
        <v>407</v>
      </c>
      <c r="G44" s="558">
        <f t="shared" si="3"/>
        <v>431.42</v>
      </c>
      <c r="H44" s="562">
        <f t="shared" si="18"/>
        <v>284737.2</v>
      </c>
      <c r="I44" s="237">
        <f t="shared" si="15"/>
        <v>15</v>
      </c>
      <c r="J44" s="562">
        <f t="shared" si="16"/>
        <v>4271058</v>
      </c>
      <c r="K44" s="562">
        <f t="shared" si="17"/>
        <v>0</v>
      </c>
      <c r="L44" s="575">
        <f>J44</f>
        <v>4271058</v>
      </c>
    </row>
    <row r="45" spans="2:12" ht="15.75" customHeight="1" x14ac:dyDescent="0.25">
      <c r="B45" s="484" t="s">
        <v>229</v>
      </c>
      <c r="C45" s="485"/>
      <c r="D45" s="485"/>
      <c r="E45" s="485"/>
      <c r="F45" s="562"/>
      <c r="G45" s="558"/>
      <c r="H45" s="561">
        <f>SUM(H39:H44)</f>
        <v>3033787.8400000008</v>
      </c>
      <c r="I45" s="236"/>
      <c r="J45" s="561">
        <f t="shared" ref="J45:L45" si="19">SUM(J39:J44)</f>
        <v>45506817.600000009</v>
      </c>
      <c r="K45" s="561">
        <f t="shared" si="19"/>
        <v>41235759.600000009</v>
      </c>
      <c r="L45" s="576">
        <f t="shared" si="19"/>
        <v>4271058</v>
      </c>
    </row>
    <row r="46" spans="2:12" ht="15.75" customHeight="1" x14ac:dyDescent="0.25">
      <c r="B46" s="241" t="s">
        <v>100</v>
      </c>
      <c r="C46" s="227" t="s">
        <v>98</v>
      </c>
      <c r="D46" s="227"/>
      <c r="E46" s="234"/>
      <c r="F46" s="562"/>
      <c r="G46" s="558"/>
      <c r="H46" s="561"/>
      <c r="I46" s="237"/>
      <c r="J46" s="562"/>
      <c r="K46" s="562"/>
      <c r="L46" s="575"/>
    </row>
    <row r="47" spans="2:12" ht="15.75" customHeight="1" x14ac:dyDescent="0.25">
      <c r="B47" s="233" t="s">
        <v>230</v>
      </c>
      <c r="C47" s="239" t="s">
        <v>51</v>
      </c>
      <c r="D47" s="234" t="s">
        <v>35</v>
      </c>
      <c r="E47" s="235">
        <v>274</v>
      </c>
      <c r="F47" s="562">
        <v>0</v>
      </c>
      <c r="G47" s="558">
        <f t="shared" si="3"/>
        <v>0</v>
      </c>
      <c r="H47" s="562">
        <f>E47*G47</f>
        <v>0</v>
      </c>
      <c r="I47" s="237">
        <f>+J$19</f>
        <v>0</v>
      </c>
      <c r="J47" s="562">
        <f t="shared" ref="J47:J50" si="20">+I47*H47</f>
        <v>0</v>
      </c>
      <c r="K47" s="562">
        <f t="shared" ref="K47:K50" si="21">J47-L47</f>
        <v>0</v>
      </c>
      <c r="L47" s="575"/>
    </row>
    <row r="48" spans="2:12" ht="15.75" customHeight="1" x14ac:dyDescent="0.25">
      <c r="B48" s="233" t="s">
        <v>231</v>
      </c>
      <c r="C48" s="239" t="s">
        <v>45</v>
      </c>
      <c r="D48" s="234" t="s">
        <v>13</v>
      </c>
      <c r="E48" s="242">
        <v>0.82</v>
      </c>
      <c r="F48" s="562">
        <v>68000</v>
      </c>
      <c r="G48" s="558">
        <f t="shared" si="3"/>
        <v>72080</v>
      </c>
      <c r="H48" s="562">
        <f t="shared" ref="H48:H50" si="22">E48*G48</f>
        <v>59105.599999999999</v>
      </c>
      <c r="I48" s="237">
        <f t="shared" ref="I48:I50" si="23">E$17</f>
        <v>15</v>
      </c>
      <c r="J48" s="562">
        <f t="shared" si="20"/>
        <v>886584</v>
      </c>
      <c r="K48" s="562">
        <f t="shared" si="21"/>
        <v>886584</v>
      </c>
      <c r="L48" s="575"/>
    </row>
    <row r="49" spans="2:12" ht="15.75" customHeight="1" x14ac:dyDescent="0.25">
      <c r="B49" s="233" t="s">
        <v>232</v>
      </c>
      <c r="C49" s="239" t="s">
        <v>43</v>
      </c>
      <c r="D49" s="234" t="s">
        <v>13</v>
      </c>
      <c r="E49" s="235">
        <v>109.76</v>
      </c>
      <c r="F49" s="562">
        <v>7950</v>
      </c>
      <c r="G49" s="558">
        <f t="shared" si="3"/>
        <v>8427</v>
      </c>
      <c r="H49" s="562">
        <f t="shared" si="22"/>
        <v>924947.52</v>
      </c>
      <c r="I49" s="237">
        <f t="shared" si="23"/>
        <v>15</v>
      </c>
      <c r="J49" s="562">
        <f t="shared" si="20"/>
        <v>13874212.800000001</v>
      </c>
      <c r="K49" s="562">
        <f t="shared" si="21"/>
        <v>13874212.800000001</v>
      </c>
      <c r="L49" s="575"/>
    </row>
    <row r="50" spans="2:12" ht="15.75" customHeight="1" x14ac:dyDescent="0.25">
      <c r="B50" s="233" t="s">
        <v>233</v>
      </c>
      <c r="C50" s="239" t="s">
        <v>50</v>
      </c>
      <c r="D50" s="234" t="s">
        <v>13</v>
      </c>
      <c r="E50" s="235">
        <v>1</v>
      </c>
      <c r="F50" s="562">
        <v>38000</v>
      </c>
      <c r="G50" s="558">
        <f t="shared" si="3"/>
        <v>40280</v>
      </c>
      <c r="H50" s="562">
        <f t="shared" si="22"/>
        <v>40280</v>
      </c>
      <c r="I50" s="237">
        <f t="shared" si="23"/>
        <v>15</v>
      </c>
      <c r="J50" s="562">
        <f t="shared" si="20"/>
        <v>604200</v>
      </c>
      <c r="K50" s="562">
        <f t="shared" si="21"/>
        <v>604200</v>
      </c>
      <c r="L50" s="575"/>
    </row>
    <row r="51" spans="2:12" ht="15.75" customHeight="1" x14ac:dyDescent="0.25">
      <c r="B51" s="484" t="s">
        <v>234</v>
      </c>
      <c r="C51" s="485"/>
      <c r="D51" s="485"/>
      <c r="E51" s="485"/>
      <c r="F51" s="562"/>
      <c r="G51" s="558"/>
      <c r="H51" s="561">
        <f>SUM(H47:H50)</f>
        <v>1024333.12</v>
      </c>
      <c r="I51" s="236"/>
      <c r="J51" s="561">
        <f t="shared" ref="J51:L51" si="24">SUM(J47:J50)</f>
        <v>15364996.800000001</v>
      </c>
      <c r="K51" s="561">
        <f t="shared" si="24"/>
        <v>15364996.800000001</v>
      </c>
      <c r="L51" s="576">
        <f t="shared" si="24"/>
        <v>0</v>
      </c>
    </row>
    <row r="52" spans="2:12" ht="15.75" customHeight="1" x14ac:dyDescent="0.25">
      <c r="B52" s="241" t="s">
        <v>101</v>
      </c>
      <c r="C52" s="227" t="s">
        <v>107</v>
      </c>
      <c r="D52" s="227"/>
      <c r="E52" s="234"/>
      <c r="F52" s="562"/>
      <c r="G52" s="558"/>
      <c r="H52" s="562"/>
      <c r="I52" s="237"/>
      <c r="J52" s="562"/>
      <c r="K52" s="562"/>
      <c r="L52" s="575"/>
    </row>
    <row r="53" spans="2:12" ht="15.75" customHeight="1" x14ac:dyDescent="0.25">
      <c r="B53" s="233" t="s">
        <v>235</v>
      </c>
      <c r="C53" s="239" t="s">
        <v>0</v>
      </c>
      <c r="D53" s="243">
        <v>0.05</v>
      </c>
      <c r="E53" s="235">
        <v>1</v>
      </c>
      <c r="F53" s="562">
        <v>143103</v>
      </c>
      <c r="G53" s="558">
        <f t="shared" si="3"/>
        <v>151689.18000000002</v>
      </c>
      <c r="H53" s="562">
        <f>E53*G53</f>
        <v>151689.18000000002</v>
      </c>
      <c r="I53" s="237">
        <f t="shared" ref="I53:I54" si="25">E$17</f>
        <v>15</v>
      </c>
      <c r="J53" s="562">
        <f t="shared" ref="J53:J54" si="26">+I53*H53</f>
        <v>2275337.7000000002</v>
      </c>
      <c r="K53" s="562">
        <f t="shared" ref="K53:K54" si="27">J53-L53</f>
        <v>0</v>
      </c>
      <c r="L53" s="575">
        <f>J53</f>
        <v>2275337.7000000002</v>
      </c>
    </row>
    <row r="54" spans="2:12" ht="15.75" customHeight="1" x14ac:dyDescent="0.25">
      <c r="B54" s="233" t="s">
        <v>236</v>
      </c>
      <c r="C54" s="239" t="s">
        <v>1</v>
      </c>
      <c r="D54" s="243">
        <v>0.2</v>
      </c>
      <c r="E54" s="235">
        <v>1</v>
      </c>
      <c r="F54" s="562">
        <v>193270</v>
      </c>
      <c r="G54" s="558">
        <f t="shared" si="3"/>
        <v>204866.2</v>
      </c>
      <c r="H54" s="562">
        <f>E54*G54</f>
        <v>204866.2</v>
      </c>
      <c r="I54" s="237">
        <f t="shared" si="25"/>
        <v>15</v>
      </c>
      <c r="J54" s="562">
        <f t="shared" si="26"/>
        <v>3072993</v>
      </c>
      <c r="K54" s="562">
        <f t="shared" si="27"/>
        <v>0</v>
      </c>
      <c r="L54" s="575">
        <f>J54</f>
        <v>3072993</v>
      </c>
    </row>
    <row r="55" spans="2:12" ht="15.75" customHeight="1" x14ac:dyDescent="0.25">
      <c r="B55" s="484" t="s">
        <v>237</v>
      </c>
      <c r="C55" s="485"/>
      <c r="D55" s="485"/>
      <c r="E55" s="485"/>
      <c r="F55" s="562"/>
      <c r="G55" s="558"/>
      <c r="H55" s="561">
        <f>SUM(H53:H54)</f>
        <v>356555.38</v>
      </c>
      <c r="I55" s="236"/>
      <c r="J55" s="561">
        <f t="shared" ref="J55:L55" si="28">SUM(J52:J54)</f>
        <v>5348330.7</v>
      </c>
      <c r="K55" s="561">
        <f t="shared" si="28"/>
        <v>0</v>
      </c>
      <c r="L55" s="576">
        <f t="shared" si="28"/>
        <v>5348330.7</v>
      </c>
    </row>
    <row r="56" spans="2:12" ht="15.75" customHeight="1" x14ac:dyDescent="0.25">
      <c r="B56" s="484" t="s">
        <v>238</v>
      </c>
      <c r="C56" s="485"/>
      <c r="D56" s="485"/>
      <c r="E56" s="485"/>
      <c r="F56" s="562"/>
      <c r="G56" s="558"/>
      <c r="H56" s="561">
        <f>H55+H51+H45</f>
        <v>4414676.3400000008</v>
      </c>
      <c r="I56" s="236"/>
      <c r="J56" s="561">
        <f t="shared" ref="J56:L56" si="29">J55+J51+J45</f>
        <v>66220145.100000009</v>
      </c>
      <c r="K56" s="561">
        <f t="shared" si="29"/>
        <v>56600756.400000006</v>
      </c>
      <c r="L56" s="576">
        <f t="shared" si="29"/>
        <v>9619388.6999999993</v>
      </c>
    </row>
    <row r="57" spans="2:12" ht="15.75" customHeight="1" x14ac:dyDescent="0.25">
      <c r="B57" s="244">
        <v>3</v>
      </c>
      <c r="C57" s="492" t="s">
        <v>239</v>
      </c>
      <c r="D57" s="485"/>
      <c r="E57" s="245"/>
      <c r="F57" s="563"/>
      <c r="G57" s="558"/>
      <c r="H57" s="564"/>
      <c r="I57" s="248"/>
      <c r="J57" s="564"/>
      <c r="K57" s="565"/>
      <c r="L57" s="577"/>
    </row>
    <row r="58" spans="2:12" ht="15.75" customHeight="1" x14ac:dyDescent="0.25">
      <c r="B58" s="250" t="s">
        <v>125</v>
      </c>
      <c r="C58" s="251" t="s">
        <v>87</v>
      </c>
      <c r="D58" s="251"/>
      <c r="E58" s="252"/>
      <c r="F58" s="563"/>
      <c r="G58" s="558"/>
      <c r="H58" s="564"/>
      <c r="I58" s="252"/>
      <c r="J58" s="578"/>
      <c r="K58" s="563"/>
      <c r="L58" s="579"/>
    </row>
    <row r="59" spans="2:12" ht="30" customHeight="1" x14ac:dyDescent="0.25">
      <c r="B59" s="255" t="s">
        <v>240</v>
      </c>
      <c r="C59" s="256" t="s">
        <v>208</v>
      </c>
      <c r="D59" s="248" t="s">
        <v>22</v>
      </c>
      <c r="E59" s="248">
        <v>1372</v>
      </c>
      <c r="F59" s="565">
        <v>873</v>
      </c>
      <c r="G59" s="558">
        <f t="shared" si="3"/>
        <v>925.38</v>
      </c>
      <c r="H59" s="565">
        <f>E59*G59</f>
        <v>1269621.3600000001</v>
      </c>
      <c r="I59" s="248">
        <f t="shared" ref="I59:I63" si="30">E$18</f>
        <v>0</v>
      </c>
      <c r="J59" s="565">
        <f t="shared" ref="J59:J62" si="31">+I59*H59</f>
        <v>0</v>
      </c>
      <c r="K59" s="565">
        <f t="shared" ref="K59:K62" si="32">J59-L59</f>
        <v>0</v>
      </c>
      <c r="L59" s="579"/>
    </row>
    <row r="60" spans="2:12" ht="15.75" customHeight="1" x14ac:dyDescent="0.25">
      <c r="B60" s="255" t="s">
        <v>241</v>
      </c>
      <c r="C60" s="257" t="s">
        <v>25</v>
      </c>
      <c r="D60" s="248" t="s">
        <v>22</v>
      </c>
      <c r="E60" s="248">
        <v>1372</v>
      </c>
      <c r="F60" s="563">
        <v>407</v>
      </c>
      <c r="G60" s="558">
        <f t="shared" si="3"/>
        <v>431.42</v>
      </c>
      <c r="H60" s="565">
        <f t="shared" ref="H60:H62" si="33">E60*G60</f>
        <v>591908.24</v>
      </c>
      <c r="I60" s="248">
        <f t="shared" si="30"/>
        <v>0</v>
      </c>
      <c r="J60" s="565">
        <f t="shared" si="31"/>
        <v>0</v>
      </c>
      <c r="K60" s="563">
        <f t="shared" si="32"/>
        <v>0</v>
      </c>
      <c r="L60" s="579"/>
    </row>
    <row r="61" spans="2:12" ht="15.75" customHeight="1" x14ac:dyDescent="0.25">
      <c r="B61" s="255" t="s">
        <v>242</v>
      </c>
      <c r="C61" s="257" t="s">
        <v>30</v>
      </c>
      <c r="D61" s="248" t="s">
        <v>22</v>
      </c>
      <c r="E61" s="248">
        <v>1372</v>
      </c>
      <c r="F61" s="563">
        <v>244</v>
      </c>
      <c r="G61" s="558">
        <f t="shared" si="3"/>
        <v>258.64</v>
      </c>
      <c r="H61" s="565">
        <f t="shared" si="33"/>
        <v>354854.07999999996</v>
      </c>
      <c r="I61" s="248">
        <f>E18</f>
        <v>0</v>
      </c>
      <c r="J61" s="565">
        <f t="shared" si="31"/>
        <v>0</v>
      </c>
      <c r="K61" s="563">
        <f t="shared" si="32"/>
        <v>0</v>
      </c>
      <c r="L61" s="579"/>
    </row>
    <row r="62" spans="2:12" ht="15.75" customHeight="1" x14ac:dyDescent="0.25">
      <c r="B62" s="255" t="s">
        <v>253</v>
      </c>
      <c r="C62" s="257" t="s">
        <v>31</v>
      </c>
      <c r="D62" s="248" t="s">
        <v>13</v>
      </c>
      <c r="E62" s="246">
        <v>111</v>
      </c>
      <c r="F62" s="563">
        <v>407</v>
      </c>
      <c r="G62" s="558">
        <f t="shared" si="3"/>
        <v>431.42</v>
      </c>
      <c r="H62" s="565">
        <f t="shared" si="33"/>
        <v>47887.62</v>
      </c>
      <c r="I62" s="248">
        <f t="shared" si="30"/>
        <v>0</v>
      </c>
      <c r="J62" s="565">
        <f t="shared" si="31"/>
        <v>0</v>
      </c>
      <c r="K62" s="563">
        <f t="shared" si="32"/>
        <v>0</v>
      </c>
      <c r="L62" s="579">
        <f>J62</f>
        <v>0</v>
      </c>
    </row>
    <row r="63" spans="2:12" ht="15.75" customHeight="1" x14ac:dyDescent="0.25">
      <c r="B63" s="489" t="s">
        <v>243</v>
      </c>
      <c r="C63" s="485"/>
      <c r="D63" s="485"/>
      <c r="E63" s="485"/>
      <c r="F63" s="563"/>
      <c r="G63" s="558"/>
      <c r="H63" s="564">
        <f>SUM(H59:H62)</f>
        <v>2264271.3000000003</v>
      </c>
      <c r="I63" s="248">
        <f t="shared" si="30"/>
        <v>0</v>
      </c>
      <c r="J63" s="564">
        <f t="shared" ref="J63:L63" si="34">SUM(J59:J62)</f>
        <v>0</v>
      </c>
      <c r="K63" s="564">
        <f t="shared" si="34"/>
        <v>0</v>
      </c>
      <c r="L63" s="580">
        <f t="shared" si="34"/>
        <v>0</v>
      </c>
    </row>
    <row r="64" spans="2:12" ht="15.75" customHeight="1" x14ac:dyDescent="0.25">
      <c r="B64" s="250" t="s">
        <v>108</v>
      </c>
      <c r="C64" s="251" t="s">
        <v>98</v>
      </c>
      <c r="D64" s="251"/>
      <c r="E64" s="253"/>
      <c r="F64" s="564"/>
      <c r="G64" s="558"/>
      <c r="H64" s="564"/>
      <c r="I64" s="253"/>
      <c r="J64" s="578"/>
      <c r="K64" s="564"/>
      <c r="L64" s="580"/>
    </row>
    <row r="65" spans="2:12" ht="15.75" customHeight="1" x14ac:dyDescent="0.25">
      <c r="B65" s="255" t="s">
        <v>244</v>
      </c>
      <c r="C65" s="257" t="s">
        <v>43</v>
      </c>
      <c r="D65" s="252" t="s">
        <v>214</v>
      </c>
      <c r="E65" s="246">
        <v>109.76</v>
      </c>
      <c r="F65" s="563">
        <v>7950</v>
      </c>
      <c r="G65" s="558">
        <f t="shared" si="3"/>
        <v>8427</v>
      </c>
      <c r="H65" s="565">
        <f>E65*G65</f>
        <v>924947.52</v>
      </c>
      <c r="I65" s="248">
        <f t="shared" ref="I65:I66" si="35">E$18</f>
        <v>0</v>
      </c>
      <c r="J65" s="581">
        <f t="shared" ref="J65:J66" si="36">+I65*H65</f>
        <v>0</v>
      </c>
      <c r="K65" s="565">
        <f t="shared" ref="K65:K66" si="37">J65-L65</f>
        <v>0</v>
      </c>
      <c r="L65" s="579"/>
    </row>
    <row r="66" spans="2:12" ht="15.75" customHeight="1" x14ac:dyDescent="0.25">
      <c r="B66" s="255" t="s">
        <v>245</v>
      </c>
      <c r="C66" s="257" t="s">
        <v>50</v>
      </c>
      <c r="D66" s="252" t="s">
        <v>13</v>
      </c>
      <c r="E66" s="246">
        <v>1</v>
      </c>
      <c r="F66" s="563">
        <v>38000</v>
      </c>
      <c r="G66" s="558">
        <f t="shared" si="3"/>
        <v>40280</v>
      </c>
      <c r="H66" s="565">
        <f>E66*G66</f>
        <v>40280</v>
      </c>
      <c r="I66" s="248">
        <f t="shared" si="35"/>
        <v>0</v>
      </c>
      <c r="J66" s="581">
        <f t="shared" si="36"/>
        <v>0</v>
      </c>
      <c r="K66" s="565">
        <f t="shared" si="37"/>
        <v>0</v>
      </c>
      <c r="L66" s="579"/>
    </row>
    <row r="67" spans="2:12" ht="15.75" customHeight="1" x14ac:dyDescent="0.25">
      <c r="B67" s="489" t="s">
        <v>246</v>
      </c>
      <c r="C67" s="485"/>
      <c r="D67" s="485"/>
      <c r="E67" s="485"/>
      <c r="F67" s="563"/>
      <c r="G67" s="558"/>
      <c r="H67" s="564">
        <f>SUM(H65:H66)</f>
        <v>965227.52000000002</v>
      </c>
      <c r="I67" s="247"/>
      <c r="J67" s="564">
        <f t="shared" ref="J67:L67" si="38">SUM(J65:J66)</f>
        <v>0</v>
      </c>
      <c r="K67" s="564">
        <f t="shared" si="38"/>
        <v>0</v>
      </c>
      <c r="L67" s="580">
        <f t="shared" si="38"/>
        <v>0</v>
      </c>
    </row>
    <row r="68" spans="2:12" ht="15.75" customHeight="1" x14ac:dyDescent="0.25">
      <c r="B68" s="250" t="s">
        <v>90</v>
      </c>
      <c r="C68" s="251" t="s">
        <v>107</v>
      </c>
      <c r="D68" s="251"/>
      <c r="E68" s="252"/>
      <c r="F68" s="563"/>
      <c r="G68" s="558"/>
      <c r="H68" s="564"/>
      <c r="I68" s="252"/>
      <c r="J68" s="578"/>
      <c r="K68" s="563"/>
      <c r="L68" s="579"/>
    </row>
    <row r="69" spans="2:12" ht="15.75" customHeight="1" x14ac:dyDescent="0.25">
      <c r="B69" s="255" t="s">
        <v>247</v>
      </c>
      <c r="C69" s="257" t="s">
        <v>0</v>
      </c>
      <c r="D69" s="259">
        <v>0.05</v>
      </c>
      <c r="E69" s="246">
        <v>1</v>
      </c>
      <c r="F69" s="563">
        <v>106805</v>
      </c>
      <c r="G69" s="558">
        <f t="shared" si="3"/>
        <v>113213.3</v>
      </c>
      <c r="H69" s="565">
        <f>E69*G69</f>
        <v>113213.3</v>
      </c>
      <c r="I69" s="248">
        <f t="shared" ref="I69:I70" si="39">E$18</f>
        <v>0</v>
      </c>
      <c r="J69" s="581">
        <f t="shared" ref="J69:J70" si="40">+I69*H69</f>
        <v>0</v>
      </c>
      <c r="K69" s="565">
        <f t="shared" ref="K69:K70" si="41">J69-L69</f>
        <v>0</v>
      </c>
      <c r="L69" s="579">
        <f t="shared" ref="L69:L70" si="42">J69</f>
        <v>0</v>
      </c>
    </row>
    <row r="70" spans="2:12" ht="15.75" customHeight="1" x14ac:dyDescent="0.25">
      <c r="B70" s="255" t="s">
        <v>248</v>
      </c>
      <c r="C70" s="257" t="s">
        <v>219</v>
      </c>
      <c r="D70" s="259">
        <v>0.2</v>
      </c>
      <c r="E70" s="246">
        <v>1</v>
      </c>
      <c r="F70" s="563">
        <v>182118</v>
      </c>
      <c r="G70" s="558">
        <f t="shared" si="3"/>
        <v>193045.08000000002</v>
      </c>
      <c r="H70" s="565">
        <f>E70*G70</f>
        <v>193045.08000000002</v>
      </c>
      <c r="I70" s="248">
        <f t="shared" si="39"/>
        <v>0</v>
      </c>
      <c r="J70" s="581">
        <f t="shared" si="40"/>
        <v>0</v>
      </c>
      <c r="K70" s="565">
        <f t="shared" si="41"/>
        <v>0</v>
      </c>
      <c r="L70" s="580">
        <f t="shared" si="42"/>
        <v>0</v>
      </c>
    </row>
    <row r="71" spans="2:12" ht="15.75" customHeight="1" x14ac:dyDescent="0.25">
      <c r="B71" s="489" t="s">
        <v>249</v>
      </c>
      <c r="C71" s="485"/>
      <c r="D71" s="485"/>
      <c r="E71" s="485"/>
      <c r="F71" s="563"/>
      <c r="G71" s="558"/>
      <c r="H71" s="564">
        <f>SUM(H69:H70)</f>
        <v>306258.38</v>
      </c>
      <c r="I71" s="247"/>
      <c r="J71" s="564">
        <f t="shared" ref="J71:L71" si="43">SUM(J69:J70)</f>
        <v>0</v>
      </c>
      <c r="K71" s="564">
        <f t="shared" si="43"/>
        <v>0</v>
      </c>
      <c r="L71" s="580">
        <f t="shared" si="43"/>
        <v>0</v>
      </c>
    </row>
    <row r="72" spans="2:12" ht="15.75" customHeight="1" x14ac:dyDescent="0.25">
      <c r="B72" s="489" t="s">
        <v>250</v>
      </c>
      <c r="C72" s="485"/>
      <c r="D72" s="485"/>
      <c r="E72" s="485"/>
      <c r="F72" s="563"/>
      <c r="G72" s="558"/>
      <c r="H72" s="564">
        <f>H71+H67+H63</f>
        <v>3535757.2</v>
      </c>
      <c r="I72" s="260"/>
      <c r="J72" s="564">
        <f t="shared" ref="J72:L72" si="44">J71+J67+J63</f>
        <v>0</v>
      </c>
      <c r="K72" s="564">
        <f t="shared" si="44"/>
        <v>0</v>
      </c>
      <c r="L72" s="580">
        <f t="shared" si="44"/>
        <v>0</v>
      </c>
    </row>
    <row r="73" spans="2:12" ht="15.75" customHeight="1" thickBot="1" x14ac:dyDescent="0.3">
      <c r="B73" s="493" t="s">
        <v>251</v>
      </c>
      <c r="C73" s="491"/>
      <c r="D73" s="491"/>
      <c r="E73" s="491"/>
      <c r="F73" s="566"/>
      <c r="G73" s="566"/>
      <c r="H73" s="567">
        <f>H72+H56+H36</f>
        <v>11486190.740000002</v>
      </c>
      <c r="I73" s="156"/>
      <c r="J73" s="567">
        <f t="shared" ref="J73:L73" si="45">J72+J56+J36</f>
        <v>66220145.100000009</v>
      </c>
      <c r="K73" s="567">
        <f t="shared" si="45"/>
        <v>56600756.400000006</v>
      </c>
      <c r="L73" s="582">
        <f t="shared" si="45"/>
        <v>9619388.6999999993</v>
      </c>
    </row>
    <row r="74" spans="2:12" ht="15.75" customHeight="1" x14ac:dyDescent="0.25">
      <c r="E74" s="129"/>
      <c r="J74" s="602"/>
      <c r="K74" s="602"/>
      <c r="L74" s="602"/>
    </row>
    <row r="75" spans="2:12" ht="15.75" customHeight="1" x14ac:dyDescent="0.25">
      <c r="E75" s="129"/>
      <c r="H75" s="142"/>
      <c r="J75" s="602"/>
      <c r="K75" s="602"/>
      <c r="L75" s="602"/>
    </row>
    <row r="76" spans="2:12" ht="15.75" customHeight="1" x14ac:dyDescent="0.25">
      <c r="E76" s="129"/>
      <c r="H76" s="120"/>
      <c r="J76" s="602"/>
      <c r="K76" s="602"/>
      <c r="L76" s="602"/>
    </row>
    <row r="77" spans="2:12" ht="15.75" customHeight="1" x14ac:dyDescent="0.25">
      <c r="E77" s="129"/>
      <c r="H77" s="66"/>
      <c r="J77" s="602"/>
      <c r="K77" s="602"/>
      <c r="L77" s="602"/>
    </row>
    <row r="78" spans="2:12" ht="15.75" customHeight="1" x14ac:dyDescent="0.25">
      <c r="E78" s="129"/>
      <c r="J78" s="602"/>
      <c r="K78" s="602"/>
      <c r="L78" s="602"/>
    </row>
    <row r="79" spans="2:12" ht="15.75" customHeight="1" x14ac:dyDescent="0.25">
      <c r="E79" s="129"/>
      <c r="J79" s="602"/>
      <c r="K79" s="602"/>
      <c r="L79" s="602"/>
    </row>
    <row r="80" spans="2:12" ht="15.75" customHeight="1" x14ac:dyDescent="0.25">
      <c r="E80" s="129"/>
      <c r="J80" s="602"/>
      <c r="K80" s="602"/>
      <c r="L80" s="602"/>
    </row>
    <row r="81" spans="5:12" ht="15.75" customHeight="1" x14ac:dyDescent="0.25">
      <c r="E81" s="129"/>
      <c r="J81" s="602"/>
      <c r="K81" s="602"/>
      <c r="L81" s="602"/>
    </row>
    <row r="82" spans="5:12" ht="15.75" customHeight="1" x14ac:dyDescent="0.25">
      <c r="E82" s="129"/>
      <c r="J82" s="602"/>
      <c r="K82" s="602"/>
      <c r="L82" s="602"/>
    </row>
    <row r="83" spans="5:12" ht="15.75" customHeight="1" x14ac:dyDescent="0.25">
      <c r="E83" s="129"/>
      <c r="J83" s="602"/>
      <c r="K83" s="602"/>
      <c r="L83" s="602"/>
    </row>
    <row r="84" spans="5:12" ht="15.75" customHeight="1" x14ac:dyDescent="0.25">
      <c r="E84" s="129"/>
      <c r="J84" s="602"/>
      <c r="K84" s="602"/>
      <c r="L84" s="602"/>
    </row>
    <row r="85" spans="5:12" ht="15.75" customHeight="1" x14ac:dyDescent="0.25">
      <c r="E85" s="129"/>
      <c r="J85" s="602"/>
      <c r="K85" s="602"/>
      <c r="L85" s="602"/>
    </row>
    <row r="86" spans="5:12" ht="15.75" customHeight="1" x14ac:dyDescent="0.25">
      <c r="E86" s="129"/>
      <c r="J86" s="602"/>
      <c r="K86" s="602"/>
      <c r="L86" s="602"/>
    </row>
    <row r="87" spans="5:12" ht="15.75" customHeight="1" x14ac:dyDescent="0.25">
      <c r="E87" s="129"/>
      <c r="J87" s="602"/>
      <c r="K87" s="602"/>
      <c r="L87" s="602"/>
    </row>
    <row r="88" spans="5:12" ht="15.75" customHeight="1" x14ac:dyDescent="0.25">
      <c r="E88" s="129"/>
      <c r="J88" s="602"/>
      <c r="K88" s="602"/>
      <c r="L88" s="602"/>
    </row>
    <row r="89" spans="5:12" ht="15.75" customHeight="1" x14ac:dyDescent="0.25">
      <c r="E89" s="129"/>
      <c r="J89" s="602"/>
      <c r="K89" s="602"/>
      <c r="L89" s="602"/>
    </row>
    <row r="90" spans="5:12" ht="15.75" customHeight="1" x14ac:dyDescent="0.25">
      <c r="E90" s="129"/>
      <c r="J90" s="602"/>
      <c r="K90" s="602"/>
      <c r="L90" s="602"/>
    </row>
    <row r="91" spans="5:12" ht="15.75" customHeight="1" x14ac:dyDescent="0.25">
      <c r="E91" s="129"/>
      <c r="J91" s="602"/>
      <c r="K91" s="602"/>
      <c r="L91" s="602"/>
    </row>
    <row r="92" spans="5:12" ht="15.75" customHeight="1" x14ac:dyDescent="0.25">
      <c r="E92" s="129"/>
      <c r="J92" s="602"/>
      <c r="K92" s="602"/>
      <c r="L92" s="602"/>
    </row>
    <row r="93" spans="5:12" ht="15.75" customHeight="1" x14ac:dyDescent="0.25">
      <c r="E93" s="129"/>
      <c r="J93" s="602"/>
      <c r="K93" s="602"/>
      <c r="L93" s="602"/>
    </row>
    <row r="94" spans="5:12" ht="15.75" customHeight="1" x14ac:dyDescent="0.25">
      <c r="E94" s="129"/>
      <c r="J94" s="602"/>
      <c r="K94" s="602"/>
      <c r="L94" s="602"/>
    </row>
    <row r="95" spans="5:12" ht="15.75" customHeight="1" x14ac:dyDescent="0.25">
      <c r="E95" s="129"/>
      <c r="J95" s="602"/>
      <c r="K95" s="602"/>
      <c r="L95" s="602"/>
    </row>
    <row r="96" spans="5:12" ht="15.75" customHeight="1" x14ac:dyDescent="0.25">
      <c r="E96" s="129"/>
      <c r="J96" s="602"/>
      <c r="K96" s="602"/>
      <c r="L96" s="602"/>
    </row>
    <row r="97" spans="5:12" ht="15.75" customHeight="1" x14ac:dyDescent="0.25">
      <c r="E97" s="129"/>
      <c r="J97" s="602"/>
      <c r="K97" s="602"/>
      <c r="L97" s="602"/>
    </row>
    <row r="98" spans="5:12" ht="15.75" customHeight="1" x14ac:dyDescent="0.25">
      <c r="E98" s="129"/>
      <c r="J98" s="602"/>
      <c r="K98" s="602"/>
      <c r="L98" s="602"/>
    </row>
    <row r="99" spans="5:12" ht="15.75" customHeight="1" x14ac:dyDescent="0.25">
      <c r="E99" s="129"/>
      <c r="J99" s="602"/>
      <c r="K99" s="602"/>
      <c r="L99" s="602"/>
    </row>
    <row r="100" spans="5:12" ht="15.75" customHeight="1" x14ac:dyDescent="0.25">
      <c r="E100" s="129"/>
      <c r="J100" s="602"/>
      <c r="K100" s="602"/>
      <c r="L100" s="602"/>
    </row>
    <row r="101" spans="5:12" ht="15.75" customHeight="1" x14ac:dyDescent="0.25">
      <c r="E101" s="129"/>
      <c r="J101" s="602"/>
      <c r="K101" s="602"/>
      <c r="L101" s="602"/>
    </row>
    <row r="102" spans="5:12" ht="15.75" customHeight="1" x14ac:dyDescent="0.25">
      <c r="E102" s="129"/>
      <c r="J102" s="602"/>
      <c r="K102" s="602"/>
      <c r="L102" s="602"/>
    </row>
    <row r="103" spans="5:12" ht="15.75" customHeight="1" x14ac:dyDescent="0.25">
      <c r="E103" s="129"/>
      <c r="J103" s="602"/>
      <c r="K103" s="602"/>
      <c r="L103" s="602"/>
    </row>
    <row r="104" spans="5:12" ht="15.75" customHeight="1" x14ac:dyDescent="0.25">
      <c r="E104" s="129"/>
      <c r="J104" s="602"/>
      <c r="K104" s="602"/>
      <c r="L104" s="602"/>
    </row>
    <row r="105" spans="5:12" ht="15.75" customHeight="1" x14ac:dyDescent="0.25">
      <c r="E105" s="129"/>
      <c r="J105" s="602"/>
      <c r="K105" s="602"/>
      <c r="L105" s="602"/>
    </row>
    <row r="106" spans="5:12" ht="15.75" customHeight="1" x14ac:dyDescent="0.25">
      <c r="E106" s="129"/>
      <c r="J106" s="602"/>
      <c r="K106" s="602"/>
      <c r="L106" s="602"/>
    </row>
    <row r="107" spans="5:12" ht="15.75" customHeight="1" x14ac:dyDescent="0.25">
      <c r="E107" s="129"/>
      <c r="J107" s="602"/>
      <c r="K107" s="602"/>
      <c r="L107" s="602"/>
    </row>
    <row r="108" spans="5:12" ht="15.75" customHeight="1" x14ac:dyDescent="0.25">
      <c r="E108" s="129"/>
      <c r="J108" s="602"/>
      <c r="K108" s="602"/>
      <c r="L108" s="602"/>
    </row>
    <row r="109" spans="5:12" ht="15.75" customHeight="1" x14ac:dyDescent="0.25">
      <c r="E109" s="129"/>
      <c r="J109" s="602"/>
      <c r="K109" s="602"/>
      <c r="L109" s="602"/>
    </row>
    <row r="110" spans="5:12" ht="15.75" customHeight="1" x14ac:dyDescent="0.25">
      <c r="E110" s="129"/>
      <c r="J110" s="602"/>
      <c r="K110" s="602"/>
      <c r="L110" s="602"/>
    </row>
    <row r="111" spans="5:12" ht="15.75" customHeight="1" x14ac:dyDescent="0.25">
      <c r="E111" s="129"/>
      <c r="J111" s="602"/>
      <c r="K111" s="602"/>
      <c r="L111" s="602"/>
    </row>
    <row r="112" spans="5:12" ht="15.75" customHeight="1" x14ac:dyDescent="0.25">
      <c r="E112" s="129"/>
      <c r="J112" s="602"/>
      <c r="K112" s="602"/>
      <c r="L112" s="602"/>
    </row>
    <row r="113" spans="5:12" ht="15.75" customHeight="1" x14ac:dyDescent="0.25">
      <c r="E113" s="129"/>
      <c r="J113" s="602"/>
      <c r="K113" s="602"/>
      <c r="L113" s="602"/>
    </row>
    <row r="114" spans="5:12" ht="15.75" customHeight="1" x14ac:dyDescent="0.25">
      <c r="E114" s="129"/>
      <c r="J114" s="602"/>
      <c r="K114" s="602"/>
      <c r="L114" s="602"/>
    </row>
    <row r="115" spans="5:12" ht="15.75" customHeight="1" x14ac:dyDescent="0.25">
      <c r="E115" s="129"/>
      <c r="J115" s="602"/>
      <c r="K115" s="602"/>
      <c r="L115" s="602"/>
    </row>
    <row r="116" spans="5:12" ht="15.75" customHeight="1" x14ac:dyDescent="0.25">
      <c r="E116" s="129"/>
    </row>
    <row r="117" spans="5:12" ht="15.75" customHeight="1" x14ac:dyDescent="0.25">
      <c r="E117" s="129"/>
    </row>
    <row r="118" spans="5:12" ht="15.75" customHeight="1" x14ac:dyDescent="0.25">
      <c r="E118" s="129"/>
    </row>
    <row r="119" spans="5:12" ht="15.75" customHeight="1" x14ac:dyDescent="0.25">
      <c r="E119" s="129"/>
    </row>
    <row r="120" spans="5:12" ht="15.75" customHeight="1" x14ac:dyDescent="0.25">
      <c r="E120" s="129"/>
    </row>
    <row r="121" spans="5:12" ht="15.75" customHeight="1" x14ac:dyDescent="0.25">
      <c r="E121" s="129"/>
    </row>
    <row r="122" spans="5:12" ht="15.75" customHeight="1" x14ac:dyDescent="0.25">
      <c r="E122" s="129"/>
    </row>
    <row r="123" spans="5:12" ht="15.75" customHeight="1" x14ac:dyDescent="0.25">
      <c r="E123" s="129"/>
    </row>
    <row r="124" spans="5:12" ht="15.75" customHeight="1" x14ac:dyDescent="0.25">
      <c r="E124" s="129"/>
    </row>
    <row r="125" spans="5:12" ht="15.75" customHeight="1" x14ac:dyDescent="0.25">
      <c r="E125" s="129"/>
    </row>
    <row r="126" spans="5:12" ht="15.75" customHeight="1" x14ac:dyDescent="0.25">
      <c r="E126" s="129"/>
    </row>
    <row r="127" spans="5:12" ht="15.75" customHeight="1" x14ac:dyDescent="0.25">
      <c r="E127" s="129"/>
    </row>
    <row r="128" spans="5:12" ht="15.75" customHeight="1" x14ac:dyDescent="0.25">
      <c r="E128" s="129"/>
    </row>
    <row r="129" spans="5:5" ht="15.75" customHeight="1" x14ac:dyDescent="0.25">
      <c r="E129" s="129"/>
    </row>
    <row r="130" spans="5:5" ht="15.75" customHeight="1" x14ac:dyDescent="0.25">
      <c r="E130" s="129"/>
    </row>
    <row r="131" spans="5:5" ht="15.75" customHeight="1" x14ac:dyDescent="0.25">
      <c r="E131" s="129"/>
    </row>
    <row r="132" spans="5:5" ht="15.75" customHeight="1" x14ac:dyDescent="0.25">
      <c r="E132" s="129"/>
    </row>
    <row r="133" spans="5:5" ht="15.75" customHeight="1" x14ac:dyDescent="0.25">
      <c r="E133" s="129"/>
    </row>
    <row r="134" spans="5:5" ht="15.75" customHeight="1" x14ac:dyDescent="0.25">
      <c r="E134" s="129"/>
    </row>
    <row r="135" spans="5:5" ht="15.75" customHeight="1" x14ac:dyDescent="0.25">
      <c r="E135" s="129"/>
    </row>
    <row r="136" spans="5:5" ht="15.75" customHeight="1" x14ac:dyDescent="0.25">
      <c r="E136" s="129"/>
    </row>
    <row r="137" spans="5:5" ht="15.75" customHeight="1" x14ac:dyDescent="0.25">
      <c r="E137" s="129"/>
    </row>
    <row r="138" spans="5:5" ht="15.75" customHeight="1" x14ac:dyDescent="0.25">
      <c r="E138" s="129"/>
    </row>
    <row r="139" spans="5:5" ht="15.75" customHeight="1" x14ac:dyDescent="0.25">
      <c r="E139" s="129"/>
    </row>
    <row r="140" spans="5:5" ht="15.75" customHeight="1" x14ac:dyDescent="0.25">
      <c r="E140" s="129"/>
    </row>
    <row r="141" spans="5:5" ht="15.75" customHeight="1" x14ac:dyDescent="0.25">
      <c r="E141" s="129"/>
    </row>
    <row r="142" spans="5:5" ht="15.75" customHeight="1" x14ac:dyDescent="0.25">
      <c r="E142" s="129"/>
    </row>
    <row r="143" spans="5:5" ht="15.75" customHeight="1" x14ac:dyDescent="0.25">
      <c r="E143" s="129"/>
    </row>
    <row r="144" spans="5:5" ht="15.75" customHeight="1" x14ac:dyDescent="0.25">
      <c r="E144" s="129"/>
    </row>
    <row r="145" spans="5:5" ht="15.75" customHeight="1" x14ac:dyDescent="0.25">
      <c r="E145" s="129"/>
    </row>
    <row r="146" spans="5:5" ht="15.75" customHeight="1" x14ac:dyDescent="0.25">
      <c r="E146" s="129"/>
    </row>
    <row r="147" spans="5:5" ht="15.75" customHeight="1" x14ac:dyDescent="0.25">
      <c r="E147" s="129"/>
    </row>
    <row r="148" spans="5:5" ht="15.75" customHeight="1" x14ac:dyDescent="0.25">
      <c r="E148" s="129"/>
    </row>
    <row r="149" spans="5:5" ht="15.75" customHeight="1" x14ac:dyDescent="0.25">
      <c r="E149" s="129"/>
    </row>
    <row r="150" spans="5:5" ht="15.75" customHeight="1" x14ac:dyDescent="0.25">
      <c r="E150" s="129"/>
    </row>
    <row r="151" spans="5:5" ht="15.75" customHeight="1" x14ac:dyDescent="0.25">
      <c r="E151" s="129"/>
    </row>
    <row r="152" spans="5:5" ht="15.75" customHeight="1" x14ac:dyDescent="0.25">
      <c r="E152" s="129"/>
    </row>
    <row r="153" spans="5:5" ht="15.75" customHeight="1" x14ac:dyDescent="0.25">
      <c r="E153" s="129"/>
    </row>
    <row r="154" spans="5:5" ht="15.75" customHeight="1" x14ac:dyDescent="0.25">
      <c r="E154" s="129"/>
    </row>
    <row r="155" spans="5:5" ht="15.75" customHeight="1" x14ac:dyDescent="0.25">
      <c r="E155" s="129"/>
    </row>
    <row r="156" spans="5:5" ht="15.75" customHeight="1" x14ac:dyDescent="0.25">
      <c r="E156" s="129"/>
    </row>
    <row r="157" spans="5:5" ht="15.75" customHeight="1" x14ac:dyDescent="0.25">
      <c r="E157" s="129"/>
    </row>
    <row r="158" spans="5:5" ht="15.75" customHeight="1" x14ac:dyDescent="0.25">
      <c r="E158" s="129"/>
    </row>
    <row r="159" spans="5:5" ht="15.75" customHeight="1" x14ac:dyDescent="0.25">
      <c r="E159" s="129"/>
    </row>
    <row r="160" spans="5:5" ht="15.75" customHeight="1" x14ac:dyDescent="0.25">
      <c r="E160" s="129"/>
    </row>
    <row r="161" spans="5:5" ht="15.75" customHeight="1" x14ac:dyDescent="0.25">
      <c r="E161" s="129"/>
    </row>
    <row r="162" spans="5:5" ht="15.75" customHeight="1" x14ac:dyDescent="0.25">
      <c r="E162" s="129"/>
    </row>
    <row r="163" spans="5:5" ht="15.75" customHeight="1" x14ac:dyDescent="0.25">
      <c r="E163" s="129"/>
    </row>
    <row r="164" spans="5:5" ht="15.75" customHeight="1" x14ac:dyDescent="0.25">
      <c r="E164" s="129"/>
    </row>
    <row r="165" spans="5:5" ht="15.75" customHeight="1" x14ac:dyDescent="0.25">
      <c r="E165" s="129"/>
    </row>
    <row r="166" spans="5:5" ht="15.75" customHeight="1" x14ac:dyDescent="0.25">
      <c r="E166" s="129"/>
    </row>
    <row r="167" spans="5:5" ht="15.75" customHeight="1" x14ac:dyDescent="0.25">
      <c r="E167" s="129"/>
    </row>
    <row r="168" spans="5:5" ht="15.75" customHeight="1" x14ac:dyDescent="0.25">
      <c r="E168" s="129"/>
    </row>
    <row r="169" spans="5:5" ht="15.75" customHeight="1" x14ac:dyDescent="0.25">
      <c r="E169" s="129"/>
    </row>
    <row r="170" spans="5:5" ht="15.75" customHeight="1" x14ac:dyDescent="0.25">
      <c r="E170" s="129"/>
    </row>
    <row r="171" spans="5:5" ht="15.75" customHeight="1" x14ac:dyDescent="0.25">
      <c r="E171" s="129"/>
    </row>
    <row r="172" spans="5:5" ht="15.75" customHeight="1" x14ac:dyDescent="0.25">
      <c r="E172" s="129"/>
    </row>
    <row r="173" spans="5:5" ht="15.75" customHeight="1" x14ac:dyDescent="0.25">
      <c r="E173" s="129"/>
    </row>
    <row r="174" spans="5:5" ht="15.75" customHeight="1" x14ac:dyDescent="0.25">
      <c r="E174" s="129"/>
    </row>
    <row r="175" spans="5:5" ht="15.75" customHeight="1" x14ac:dyDescent="0.25">
      <c r="E175" s="129"/>
    </row>
    <row r="176" spans="5:5" ht="15.75" customHeight="1" x14ac:dyDescent="0.25">
      <c r="E176" s="129"/>
    </row>
    <row r="177" spans="5:5" ht="15.75" customHeight="1" x14ac:dyDescent="0.25">
      <c r="E177" s="129"/>
    </row>
    <row r="178" spans="5:5" ht="15.75" customHeight="1" x14ac:dyDescent="0.25">
      <c r="E178" s="129"/>
    </row>
    <row r="179" spans="5:5" ht="15.75" customHeight="1" x14ac:dyDescent="0.25">
      <c r="E179" s="129"/>
    </row>
    <row r="180" spans="5:5" ht="15.75" customHeight="1" x14ac:dyDescent="0.25">
      <c r="E180" s="129"/>
    </row>
    <row r="181" spans="5:5" ht="15.75" customHeight="1" x14ac:dyDescent="0.25">
      <c r="E181" s="129"/>
    </row>
    <row r="182" spans="5:5" ht="15.75" customHeight="1" x14ac:dyDescent="0.25">
      <c r="E182" s="129"/>
    </row>
    <row r="183" spans="5:5" ht="15.75" customHeight="1" x14ac:dyDescent="0.25">
      <c r="E183" s="129"/>
    </row>
    <row r="184" spans="5:5" ht="15.75" customHeight="1" x14ac:dyDescent="0.25">
      <c r="E184" s="129"/>
    </row>
    <row r="185" spans="5:5" ht="15.75" customHeight="1" x14ac:dyDescent="0.25">
      <c r="E185" s="129"/>
    </row>
    <row r="186" spans="5:5" ht="15.75" customHeight="1" x14ac:dyDescent="0.25">
      <c r="E186" s="129"/>
    </row>
    <row r="187" spans="5:5" ht="15.75" customHeight="1" x14ac:dyDescent="0.25">
      <c r="E187" s="129"/>
    </row>
    <row r="188" spans="5:5" ht="15.75" customHeight="1" x14ac:dyDescent="0.25">
      <c r="E188" s="129"/>
    </row>
    <row r="189" spans="5:5" ht="15.75" customHeight="1" x14ac:dyDescent="0.25">
      <c r="E189" s="129"/>
    </row>
    <row r="190" spans="5:5" ht="15.75" customHeight="1" x14ac:dyDescent="0.25">
      <c r="E190" s="129"/>
    </row>
    <row r="191" spans="5:5" ht="15.75" customHeight="1" x14ac:dyDescent="0.25">
      <c r="E191" s="129"/>
    </row>
    <row r="192" spans="5:5" ht="15.75" customHeight="1" x14ac:dyDescent="0.25">
      <c r="E192" s="129"/>
    </row>
    <row r="193" spans="5:5" ht="15.75" customHeight="1" x14ac:dyDescent="0.25">
      <c r="E193" s="129"/>
    </row>
    <row r="194" spans="5:5" ht="15.75" customHeight="1" x14ac:dyDescent="0.25">
      <c r="E194" s="129"/>
    </row>
    <row r="195" spans="5:5" ht="15.75" customHeight="1" x14ac:dyDescent="0.25">
      <c r="E195" s="129"/>
    </row>
    <row r="196" spans="5:5" ht="15.75" customHeight="1" x14ac:dyDescent="0.25">
      <c r="E196" s="129"/>
    </row>
    <row r="197" spans="5:5" ht="15.75" customHeight="1" x14ac:dyDescent="0.25">
      <c r="E197" s="129"/>
    </row>
    <row r="198" spans="5:5" ht="15.75" customHeight="1" x14ac:dyDescent="0.25">
      <c r="E198" s="129"/>
    </row>
    <row r="199" spans="5:5" ht="15.75" customHeight="1" x14ac:dyDescent="0.25">
      <c r="E199" s="129"/>
    </row>
    <row r="200" spans="5:5" ht="15.75" customHeight="1" x14ac:dyDescent="0.25">
      <c r="E200" s="129"/>
    </row>
    <row r="201" spans="5:5" ht="15.75" customHeight="1" x14ac:dyDescent="0.25">
      <c r="E201" s="129"/>
    </row>
    <row r="202" spans="5:5" ht="15.75" customHeight="1" x14ac:dyDescent="0.25">
      <c r="E202" s="129"/>
    </row>
    <row r="203" spans="5:5" ht="15.75" customHeight="1" x14ac:dyDescent="0.25">
      <c r="E203" s="129"/>
    </row>
    <row r="204" spans="5:5" ht="15.75" customHeight="1" x14ac:dyDescent="0.25">
      <c r="E204" s="129"/>
    </row>
    <row r="205" spans="5:5" ht="15.75" customHeight="1" x14ac:dyDescent="0.25">
      <c r="E205" s="129"/>
    </row>
    <row r="206" spans="5:5" ht="15.75" customHeight="1" x14ac:dyDescent="0.25">
      <c r="E206" s="129"/>
    </row>
    <row r="207" spans="5:5" ht="15.75" customHeight="1" x14ac:dyDescent="0.25">
      <c r="E207" s="129"/>
    </row>
    <row r="208" spans="5:5" ht="15.75" customHeight="1" x14ac:dyDescent="0.25">
      <c r="E208" s="129"/>
    </row>
    <row r="209" spans="5:5" ht="15.75" customHeight="1" x14ac:dyDescent="0.25">
      <c r="E209" s="129"/>
    </row>
    <row r="210" spans="5:5" ht="15.75" customHeight="1" x14ac:dyDescent="0.25">
      <c r="E210" s="129"/>
    </row>
    <row r="211" spans="5:5" ht="15.75" customHeight="1" x14ac:dyDescent="0.25">
      <c r="E211" s="129"/>
    </row>
    <row r="212" spans="5:5" ht="15.75" customHeight="1" x14ac:dyDescent="0.25">
      <c r="E212" s="129"/>
    </row>
    <row r="213" spans="5:5" ht="15.75" customHeight="1" x14ac:dyDescent="0.25">
      <c r="E213" s="129"/>
    </row>
    <row r="214" spans="5:5" ht="15.75" customHeight="1" x14ac:dyDescent="0.25">
      <c r="E214" s="129"/>
    </row>
    <row r="215" spans="5:5" ht="15.75" customHeight="1" x14ac:dyDescent="0.25">
      <c r="E215" s="129"/>
    </row>
    <row r="216" spans="5:5" ht="15.75" customHeight="1" x14ac:dyDescent="0.25">
      <c r="E216" s="129"/>
    </row>
    <row r="217" spans="5:5" ht="15.75" customHeight="1" x14ac:dyDescent="0.25">
      <c r="E217" s="129"/>
    </row>
    <row r="218" spans="5:5" ht="15.75" customHeight="1" x14ac:dyDescent="0.25">
      <c r="E218" s="129"/>
    </row>
    <row r="219" spans="5:5" ht="15.75" customHeight="1" x14ac:dyDescent="0.25">
      <c r="E219" s="129"/>
    </row>
    <row r="220" spans="5:5" ht="15.75" customHeight="1" x14ac:dyDescent="0.25">
      <c r="E220" s="129"/>
    </row>
    <row r="221" spans="5:5" ht="15.75" customHeight="1" x14ac:dyDescent="0.25">
      <c r="E221" s="129"/>
    </row>
    <row r="222" spans="5:5" ht="15.75" customHeight="1" x14ac:dyDescent="0.25">
      <c r="E222" s="129"/>
    </row>
    <row r="223" spans="5:5" ht="15.75" customHeight="1" x14ac:dyDescent="0.25">
      <c r="E223" s="129"/>
    </row>
    <row r="224" spans="5:5" ht="15.75" customHeight="1" x14ac:dyDescent="0.25">
      <c r="E224" s="129"/>
    </row>
    <row r="225" spans="5:5" ht="15.75" customHeight="1" x14ac:dyDescent="0.25">
      <c r="E225" s="129"/>
    </row>
    <row r="226" spans="5:5" ht="15.75" customHeight="1" x14ac:dyDescent="0.25">
      <c r="E226" s="129"/>
    </row>
    <row r="227" spans="5:5" ht="15.75" customHeight="1" x14ac:dyDescent="0.25">
      <c r="E227" s="129"/>
    </row>
    <row r="228" spans="5:5" ht="15.75" customHeight="1" x14ac:dyDescent="0.25">
      <c r="E228" s="129"/>
    </row>
    <row r="229" spans="5:5" ht="15.75" customHeight="1" x14ac:dyDescent="0.25">
      <c r="E229" s="129"/>
    </row>
    <row r="230" spans="5:5" ht="15.75" customHeight="1" x14ac:dyDescent="0.25">
      <c r="E230" s="129"/>
    </row>
    <row r="231" spans="5:5" ht="15.75" customHeight="1" x14ac:dyDescent="0.25">
      <c r="E231" s="129"/>
    </row>
    <row r="232" spans="5:5" ht="15.75" customHeight="1" x14ac:dyDescent="0.25">
      <c r="E232" s="129"/>
    </row>
    <row r="233" spans="5:5" ht="15.75" customHeight="1" x14ac:dyDescent="0.25">
      <c r="E233" s="129"/>
    </row>
    <row r="234" spans="5:5" ht="15.75" customHeight="1" x14ac:dyDescent="0.25">
      <c r="E234" s="129"/>
    </row>
    <row r="235" spans="5:5" ht="15.75" customHeight="1" x14ac:dyDescent="0.25">
      <c r="E235" s="129"/>
    </row>
    <row r="236" spans="5:5" ht="15.75" customHeight="1" x14ac:dyDescent="0.25">
      <c r="E236" s="129"/>
    </row>
    <row r="237" spans="5:5" ht="15.75" customHeight="1" x14ac:dyDescent="0.25">
      <c r="E237" s="129"/>
    </row>
    <row r="238" spans="5:5" ht="15.75" customHeight="1" x14ac:dyDescent="0.25">
      <c r="E238" s="129"/>
    </row>
    <row r="239" spans="5:5" ht="15.75" customHeight="1" x14ac:dyDescent="0.25">
      <c r="E239" s="129"/>
    </row>
    <row r="240" spans="5:5" ht="15.75" customHeight="1" x14ac:dyDescent="0.25">
      <c r="E240" s="129"/>
    </row>
    <row r="241" spans="5:5" ht="15.75" customHeight="1" x14ac:dyDescent="0.25">
      <c r="E241" s="129"/>
    </row>
    <row r="242" spans="5:5" ht="15.75" customHeight="1" x14ac:dyDescent="0.25">
      <c r="E242" s="129"/>
    </row>
    <row r="243" spans="5:5" ht="15.75" customHeight="1" x14ac:dyDescent="0.25">
      <c r="E243" s="129"/>
    </row>
    <row r="244" spans="5:5" ht="15.75" customHeight="1" x14ac:dyDescent="0.25">
      <c r="E244" s="129"/>
    </row>
    <row r="245" spans="5:5" ht="15.75" customHeight="1" x14ac:dyDescent="0.25">
      <c r="E245" s="129"/>
    </row>
    <row r="246" spans="5:5" ht="15.75" customHeight="1" x14ac:dyDescent="0.25">
      <c r="E246" s="129"/>
    </row>
    <row r="247" spans="5:5" ht="15.75" customHeight="1" x14ac:dyDescent="0.25">
      <c r="E247" s="129"/>
    </row>
    <row r="248" spans="5:5" ht="15.75" customHeight="1" x14ac:dyDescent="0.25">
      <c r="E248" s="129"/>
    </row>
    <row r="249" spans="5:5" ht="15.75" customHeight="1" x14ac:dyDescent="0.25">
      <c r="E249" s="129"/>
    </row>
    <row r="250" spans="5:5" ht="15.75" customHeight="1" x14ac:dyDescent="0.25">
      <c r="E250" s="129"/>
    </row>
    <row r="251" spans="5:5" ht="15.75" customHeight="1" x14ac:dyDescent="0.25">
      <c r="E251" s="129"/>
    </row>
    <row r="252" spans="5:5" ht="15.75" customHeight="1" x14ac:dyDescent="0.25">
      <c r="E252" s="129"/>
    </row>
    <row r="253" spans="5:5" ht="15.75" customHeight="1" x14ac:dyDescent="0.25">
      <c r="E253" s="129"/>
    </row>
    <row r="254" spans="5:5" ht="15.75" customHeight="1" x14ac:dyDescent="0.25">
      <c r="E254" s="129"/>
    </row>
    <row r="255" spans="5:5" ht="15.75" customHeight="1" x14ac:dyDescent="0.25">
      <c r="E255" s="129"/>
    </row>
    <row r="256" spans="5:5" ht="15.75" customHeight="1" x14ac:dyDescent="0.25">
      <c r="E256" s="129"/>
    </row>
    <row r="257" spans="5:5" ht="15.75" customHeight="1" x14ac:dyDescent="0.25">
      <c r="E257" s="129"/>
    </row>
    <row r="258" spans="5:5" ht="15.75" customHeight="1" x14ac:dyDescent="0.25">
      <c r="E258" s="129"/>
    </row>
    <row r="259" spans="5:5" ht="15.75" customHeight="1" x14ac:dyDescent="0.25">
      <c r="E259" s="129"/>
    </row>
    <row r="260" spans="5:5" ht="15.75" customHeight="1" x14ac:dyDescent="0.25">
      <c r="E260" s="129"/>
    </row>
    <row r="261" spans="5:5" ht="15.75" customHeight="1" x14ac:dyDescent="0.25">
      <c r="E261" s="129"/>
    </row>
    <row r="262" spans="5:5" ht="15.75" customHeight="1" x14ac:dyDescent="0.25">
      <c r="E262" s="129"/>
    </row>
    <row r="263" spans="5:5" ht="15.75" customHeight="1" x14ac:dyDescent="0.25">
      <c r="E263" s="129"/>
    </row>
    <row r="264" spans="5:5" ht="15.75" customHeight="1" x14ac:dyDescent="0.25">
      <c r="E264" s="129"/>
    </row>
    <row r="265" spans="5:5" ht="15.75" customHeight="1" x14ac:dyDescent="0.25">
      <c r="E265" s="129"/>
    </row>
    <row r="266" spans="5:5" ht="15.75" customHeight="1" x14ac:dyDescent="0.25">
      <c r="E266" s="129"/>
    </row>
    <row r="267" spans="5:5" ht="15.75" customHeight="1" x14ac:dyDescent="0.25">
      <c r="E267" s="129"/>
    </row>
    <row r="268" spans="5:5" ht="15.75" customHeight="1" x14ac:dyDescent="0.25">
      <c r="E268" s="129"/>
    </row>
    <row r="269" spans="5:5" ht="15.75" customHeight="1" x14ac:dyDescent="0.25">
      <c r="E269" s="129"/>
    </row>
    <row r="270" spans="5:5" ht="15.75" customHeight="1" x14ac:dyDescent="0.25">
      <c r="E270" s="129"/>
    </row>
    <row r="271" spans="5:5" ht="15.75" customHeight="1" x14ac:dyDescent="0.25">
      <c r="E271" s="129"/>
    </row>
    <row r="272" spans="5:5" ht="15.75" customHeight="1" x14ac:dyDescent="0.25">
      <c r="E272" s="129"/>
    </row>
    <row r="273" spans="5:5" ht="15.75" customHeight="1" x14ac:dyDescent="0.25">
      <c r="E273" s="129"/>
    </row>
    <row r="274" spans="5:5" ht="15.75" customHeight="1" x14ac:dyDescent="0.25">
      <c r="E274" s="129"/>
    </row>
    <row r="275" spans="5:5" ht="15.75" customHeight="1" x14ac:dyDescent="0.25">
      <c r="E275" s="129"/>
    </row>
    <row r="276" spans="5:5" ht="15.75" customHeight="1" x14ac:dyDescent="0.25">
      <c r="E276" s="129"/>
    </row>
    <row r="277" spans="5:5" ht="15.75" customHeight="1" x14ac:dyDescent="0.25">
      <c r="E277" s="129"/>
    </row>
    <row r="278" spans="5:5" ht="15.75" customHeight="1" x14ac:dyDescent="0.25">
      <c r="E278" s="129"/>
    </row>
    <row r="279" spans="5:5" ht="15.75" customHeight="1" x14ac:dyDescent="0.25">
      <c r="E279" s="129"/>
    </row>
    <row r="280" spans="5:5" ht="15.75" customHeight="1" x14ac:dyDescent="0.25">
      <c r="E280" s="129"/>
    </row>
    <row r="281" spans="5:5" ht="15.75" customHeight="1" x14ac:dyDescent="0.25">
      <c r="E281" s="129"/>
    </row>
    <row r="282" spans="5:5" ht="15.75" customHeight="1" x14ac:dyDescent="0.25">
      <c r="E282" s="129"/>
    </row>
    <row r="283" spans="5:5" ht="15.75" customHeight="1" x14ac:dyDescent="0.25">
      <c r="E283" s="129"/>
    </row>
    <row r="284" spans="5:5" ht="15.75" customHeight="1" x14ac:dyDescent="0.25">
      <c r="E284" s="129"/>
    </row>
    <row r="285" spans="5:5" ht="15.75" customHeight="1" x14ac:dyDescent="0.25">
      <c r="E285" s="129"/>
    </row>
    <row r="286" spans="5:5" ht="15.75" customHeight="1" x14ac:dyDescent="0.25">
      <c r="E286" s="129"/>
    </row>
    <row r="287" spans="5:5" ht="15.75" customHeight="1" x14ac:dyDescent="0.25">
      <c r="E287" s="129"/>
    </row>
    <row r="288" spans="5:5" ht="15.75" customHeight="1" x14ac:dyDescent="0.25">
      <c r="E288" s="129"/>
    </row>
    <row r="289" spans="5:5" ht="15.75" customHeight="1" x14ac:dyDescent="0.25">
      <c r="E289" s="129"/>
    </row>
    <row r="290" spans="5:5" ht="15.75" customHeight="1" x14ac:dyDescent="0.25">
      <c r="E290" s="129"/>
    </row>
    <row r="291" spans="5:5" ht="15.75" customHeight="1" x14ac:dyDescent="0.25">
      <c r="E291" s="129"/>
    </row>
    <row r="292" spans="5:5" ht="15.75" customHeight="1" x14ac:dyDescent="0.25">
      <c r="E292" s="129"/>
    </row>
    <row r="293" spans="5:5" ht="15.75" customHeight="1" x14ac:dyDescent="0.25">
      <c r="E293" s="129"/>
    </row>
    <row r="294" spans="5:5" ht="15.75" customHeight="1" x14ac:dyDescent="0.25">
      <c r="E294" s="129"/>
    </row>
    <row r="295" spans="5:5" ht="15.75" customHeight="1" x14ac:dyDescent="0.25">
      <c r="E295" s="129"/>
    </row>
    <row r="296" spans="5:5" ht="15.75" customHeight="1" x14ac:dyDescent="0.25">
      <c r="E296" s="129"/>
    </row>
    <row r="297" spans="5:5" ht="15.75" customHeight="1" x14ac:dyDescent="0.25">
      <c r="E297" s="129"/>
    </row>
    <row r="298" spans="5:5" ht="15.75" customHeight="1" x14ac:dyDescent="0.25">
      <c r="E298" s="129"/>
    </row>
    <row r="299" spans="5:5" ht="15.75" customHeight="1" x14ac:dyDescent="0.25">
      <c r="E299" s="129"/>
    </row>
    <row r="300" spans="5:5" ht="15.75" customHeight="1" x14ac:dyDescent="0.25">
      <c r="E300" s="129"/>
    </row>
    <row r="301" spans="5:5" ht="15.75" customHeight="1" x14ac:dyDescent="0.25">
      <c r="E301" s="129"/>
    </row>
    <row r="302" spans="5:5" ht="15.75" customHeight="1" x14ac:dyDescent="0.25">
      <c r="E302" s="129"/>
    </row>
    <row r="303" spans="5:5" ht="15.75" customHeight="1" x14ac:dyDescent="0.25">
      <c r="E303" s="129"/>
    </row>
    <row r="304" spans="5:5" ht="15.75" customHeight="1" x14ac:dyDescent="0.25">
      <c r="E304" s="129"/>
    </row>
    <row r="305" spans="5:5" ht="15.75" customHeight="1" x14ac:dyDescent="0.25">
      <c r="E305" s="129"/>
    </row>
    <row r="306" spans="5:5" ht="15.75" customHeight="1" x14ac:dyDescent="0.25">
      <c r="E306" s="129"/>
    </row>
    <row r="307" spans="5:5" ht="15.75" customHeight="1" x14ac:dyDescent="0.25">
      <c r="E307" s="129"/>
    </row>
    <row r="308" spans="5:5" ht="15.75" customHeight="1" x14ac:dyDescent="0.25">
      <c r="E308" s="129"/>
    </row>
    <row r="309" spans="5:5" ht="15.75" customHeight="1" x14ac:dyDescent="0.25">
      <c r="E309" s="129"/>
    </row>
    <row r="310" spans="5:5" ht="15.75" customHeight="1" x14ac:dyDescent="0.25">
      <c r="E310" s="129"/>
    </row>
    <row r="311" spans="5:5" ht="15.75" customHeight="1" x14ac:dyDescent="0.25">
      <c r="E311" s="129"/>
    </row>
    <row r="312" spans="5:5" ht="15.75" customHeight="1" x14ac:dyDescent="0.25">
      <c r="E312" s="129"/>
    </row>
    <row r="313" spans="5:5" ht="15.75" customHeight="1" x14ac:dyDescent="0.25">
      <c r="E313" s="129"/>
    </row>
    <row r="314" spans="5:5" ht="15.75" customHeight="1" x14ac:dyDescent="0.25">
      <c r="E314" s="129"/>
    </row>
    <row r="315" spans="5:5" ht="15.75" customHeight="1" x14ac:dyDescent="0.25">
      <c r="E315" s="129"/>
    </row>
    <row r="316" spans="5:5" ht="15.75" customHeight="1" x14ac:dyDescent="0.25">
      <c r="E316" s="129"/>
    </row>
    <row r="317" spans="5:5" ht="15.75" customHeight="1" x14ac:dyDescent="0.25">
      <c r="E317" s="129"/>
    </row>
    <row r="318" spans="5:5" ht="15.75" customHeight="1" x14ac:dyDescent="0.25">
      <c r="E318" s="129"/>
    </row>
    <row r="319" spans="5:5" ht="15.75" customHeight="1" x14ac:dyDescent="0.25">
      <c r="E319" s="129"/>
    </row>
    <row r="320" spans="5:5" ht="15.75" customHeight="1" x14ac:dyDescent="0.25">
      <c r="E320" s="129"/>
    </row>
    <row r="321" spans="5:5" ht="15.75" customHeight="1" x14ac:dyDescent="0.25">
      <c r="E321" s="129"/>
    </row>
    <row r="322" spans="5:5" ht="15.75" customHeight="1" x14ac:dyDescent="0.25">
      <c r="E322" s="129"/>
    </row>
    <row r="323" spans="5:5" ht="15.75" customHeight="1" x14ac:dyDescent="0.25">
      <c r="E323" s="129"/>
    </row>
    <row r="324" spans="5:5" ht="15.75" customHeight="1" x14ac:dyDescent="0.25">
      <c r="E324" s="129"/>
    </row>
    <row r="325" spans="5:5" ht="15.75" customHeight="1" x14ac:dyDescent="0.25">
      <c r="E325" s="129"/>
    </row>
    <row r="326" spans="5:5" ht="15.75" customHeight="1" x14ac:dyDescent="0.25">
      <c r="E326" s="129"/>
    </row>
    <row r="327" spans="5:5" ht="15.75" customHeight="1" x14ac:dyDescent="0.25">
      <c r="E327" s="129"/>
    </row>
    <row r="328" spans="5:5" ht="15.75" customHeight="1" x14ac:dyDescent="0.25">
      <c r="E328" s="129"/>
    </row>
    <row r="329" spans="5:5" ht="15.75" customHeight="1" x14ac:dyDescent="0.25">
      <c r="E329" s="129"/>
    </row>
    <row r="330" spans="5:5" ht="15.75" customHeight="1" x14ac:dyDescent="0.25">
      <c r="E330" s="129"/>
    </row>
    <row r="331" spans="5:5" ht="15.75" customHeight="1" x14ac:dyDescent="0.25">
      <c r="E331" s="129"/>
    </row>
    <row r="332" spans="5:5" ht="15.75" customHeight="1" x14ac:dyDescent="0.25">
      <c r="E332" s="129"/>
    </row>
    <row r="333" spans="5:5" ht="15.75" customHeight="1" x14ac:dyDescent="0.25">
      <c r="E333" s="129"/>
    </row>
    <row r="334" spans="5:5" ht="15.75" customHeight="1" x14ac:dyDescent="0.25">
      <c r="E334" s="129"/>
    </row>
    <row r="335" spans="5:5" ht="15.75" customHeight="1" x14ac:dyDescent="0.25">
      <c r="E335" s="129"/>
    </row>
    <row r="336" spans="5:5" ht="15.75" customHeight="1" x14ac:dyDescent="0.25">
      <c r="E336" s="129"/>
    </row>
    <row r="337" spans="5:5" ht="15.75" customHeight="1" x14ac:dyDescent="0.25">
      <c r="E337" s="129"/>
    </row>
    <row r="338" spans="5:5" ht="15.75" customHeight="1" x14ac:dyDescent="0.25">
      <c r="E338" s="129"/>
    </row>
    <row r="339" spans="5:5" ht="15.75" customHeight="1" x14ac:dyDescent="0.25">
      <c r="E339" s="129"/>
    </row>
    <row r="340" spans="5:5" ht="15.75" customHeight="1" x14ac:dyDescent="0.25">
      <c r="E340" s="129"/>
    </row>
    <row r="341" spans="5:5" ht="15.75" customHeight="1" x14ac:dyDescent="0.25">
      <c r="E341" s="129"/>
    </row>
    <row r="342" spans="5:5" ht="15.75" customHeight="1" x14ac:dyDescent="0.25">
      <c r="E342" s="129"/>
    </row>
    <row r="343" spans="5:5" ht="15.75" customHeight="1" x14ac:dyDescent="0.25">
      <c r="E343" s="129"/>
    </row>
    <row r="344" spans="5:5" ht="15.75" customHeight="1" x14ac:dyDescent="0.25">
      <c r="E344" s="129"/>
    </row>
    <row r="345" spans="5:5" ht="15.75" customHeight="1" x14ac:dyDescent="0.25">
      <c r="E345" s="129"/>
    </row>
    <row r="346" spans="5:5" ht="15.75" customHeight="1" x14ac:dyDescent="0.25">
      <c r="E346" s="129"/>
    </row>
    <row r="347" spans="5:5" ht="15.75" customHeight="1" x14ac:dyDescent="0.25">
      <c r="E347" s="129"/>
    </row>
    <row r="348" spans="5:5" ht="15.75" customHeight="1" x14ac:dyDescent="0.25">
      <c r="E348" s="129"/>
    </row>
    <row r="349" spans="5:5" ht="15.75" customHeight="1" x14ac:dyDescent="0.25">
      <c r="E349" s="129"/>
    </row>
    <row r="350" spans="5:5" ht="15.75" customHeight="1" x14ac:dyDescent="0.25">
      <c r="E350" s="129"/>
    </row>
    <row r="351" spans="5:5" ht="15.75" customHeight="1" x14ac:dyDescent="0.25">
      <c r="E351" s="129"/>
    </row>
    <row r="352" spans="5:5" ht="15.75" customHeight="1" x14ac:dyDescent="0.25">
      <c r="E352" s="129"/>
    </row>
    <row r="353" spans="5:5" ht="15.75" customHeight="1" x14ac:dyDescent="0.25">
      <c r="E353" s="129"/>
    </row>
    <row r="354" spans="5:5" ht="15.75" customHeight="1" x14ac:dyDescent="0.25">
      <c r="E354" s="129"/>
    </row>
    <row r="355" spans="5:5" ht="15.75" customHeight="1" x14ac:dyDescent="0.25">
      <c r="E355" s="129"/>
    </row>
    <row r="356" spans="5:5" ht="15.75" customHeight="1" x14ac:dyDescent="0.25">
      <c r="E356" s="129"/>
    </row>
    <row r="357" spans="5:5" ht="15.75" customHeight="1" x14ac:dyDescent="0.25">
      <c r="E357" s="129"/>
    </row>
    <row r="358" spans="5:5" ht="15.75" customHeight="1" x14ac:dyDescent="0.25">
      <c r="E358" s="129"/>
    </row>
    <row r="359" spans="5:5" ht="15.75" customHeight="1" x14ac:dyDescent="0.25">
      <c r="E359" s="129"/>
    </row>
    <row r="360" spans="5:5" ht="15.75" customHeight="1" x14ac:dyDescent="0.25">
      <c r="E360" s="129"/>
    </row>
    <row r="361" spans="5:5" ht="15.75" customHeight="1" x14ac:dyDescent="0.25">
      <c r="E361" s="129"/>
    </row>
    <row r="362" spans="5:5" ht="15.75" customHeight="1" x14ac:dyDescent="0.25">
      <c r="E362" s="129"/>
    </row>
    <row r="363" spans="5:5" ht="15.75" customHeight="1" x14ac:dyDescent="0.25">
      <c r="E363" s="129"/>
    </row>
    <row r="364" spans="5:5" ht="15.75" customHeight="1" x14ac:dyDescent="0.25">
      <c r="E364" s="129"/>
    </row>
    <row r="365" spans="5:5" ht="15.75" customHeight="1" x14ac:dyDescent="0.25">
      <c r="E365" s="129"/>
    </row>
    <row r="366" spans="5:5" ht="15.75" customHeight="1" x14ac:dyDescent="0.25">
      <c r="E366" s="129"/>
    </row>
    <row r="367" spans="5:5" ht="15.75" customHeight="1" x14ac:dyDescent="0.25">
      <c r="E367" s="129"/>
    </row>
    <row r="368" spans="5:5" ht="15.75" customHeight="1" x14ac:dyDescent="0.25">
      <c r="E368" s="129"/>
    </row>
    <row r="369" spans="5:5" ht="15.75" customHeight="1" x14ac:dyDescent="0.25">
      <c r="E369" s="129"/>
    </row>
    <row r="370" spans="5:5" ht="15.75" customHeight="1" x14ac:dyDescent="0.25">
      <c r="E370" s="129"/>
    </row>
    <row r="371" spans="5:5" ht="15.75" customHeight="1" x14ac:dyDescent="0.25">
      <c r="E371" s="129"/>
    </row>
    <row r="372" spans="5:5" ht="15.75" customHeight="1" x14ac:dyDescent="0.25">
      <c r="E372" s="129"/>
    </row>
    <row r="373" spans="5:5" ht="15.75" customHeight="1" x14ac:dyDescent="0.25">
      <c r="E373" s="129"/>
    </row>
    <row r="374" spans="5:5" ht="15.75" customHeight="1" x14ac:dyDescent="0.25">
      <c r="E374" s="129"/>
    </row>
    <row r="375" spans="5:5" ht="15.75" customHeight="1" x14ac:dyDescent="0.25">
      <c r="E375" s="129"/>
    </row>
    <row r="376" spans="5:5" ht="15.75" customHeight="1" x14ac:dyDescent="0.25">
      <c r="E376" s="129"/>
    </row>
    <row r="377" spans="5:5" ht="15.75" customHeight="1" x14ac:dyDescent="0.25">
      <c r="E377" s="129"/>
    </row>
    <row r="378" spans="5:5" ht="15.75" customHeight="1" x14ac:dyDescent="0.25">
      <c r="E378" s="129"/>
    </row>
    <row r="379" spans="5:5" ht="15.75" customHeight="1" x14ac:dyDescent="0.25">
      <c r="E379" s="129"/>
    </row>
    <row r="380" spans="5:5" ht="15.75" customHeight="1" x14ac:dyDescent="0.25">
      <c r="E380" s="129"/>
    </row>
    <row r="381" spans="5:5" ht="15.75" customHeight="1" x14ac:dyDescent="0.25">
      <c r="E381" s="129"/>
    </row>
    <row r="382" spans="5:5" ht="15.75" customHeight="1" x14ac:dyDescent="0.25">
      <c r="E382" s="129"/>
    </row>
    <row r="383" spans="5:5" ht="15.75" customHeight="1" x14ac:dyDescent="0.25">
      <c r="E383" s="129"/>
    </row>
    <row r="384" spans="5:5" ht="15.75" customHeight="1" x14ac:dyDescent="0.25">
      <c r="E384" s="129"/>
    </row>
    <row r="385" spans="5:5" ht="15.75" customHeight="1" x14ac:dyDescent="0.25">
      <c r="E385" s="129"/>
    </row>
    <row r="386" spans="5:5" ht="15.75" customHeight="1" x14ac:dyDescent="0.25">
      <c r="E386" s="129"/>
    </row>
    <row r="387" spans="5:5" ht="15.75" customHeight="1" x14ac:dyDescent="0.25">
      <c r="E387" s="129"/>
    </row>
    <row r="388" spans="5:5" ht="15.75" customHeight="1" x14ac:dyDescent="0.25">
      <c r="E388" s="129"/>
    </row>
    <row r="389" spans="5:5" ht="15.75" customHeight="1" x14ac:dyDescent="0.25">
      <c r="E389" s="129"/>
    </row>
    <row r="390" spans="5:5" ht="15.75" customHeight="1" x14ac:dyDescent="0.25">
      <c r="E390" s="129"/>
    </row>
    <row r="391" spans="5:5" ht="15.75" customHeight="1" x14ac:dyDescent="0.25">
      <c r="E391" s="129"/>
    </row>
    <row r="392" spans="5:5" ht="15.75" customHeight="1" x14ac:dyDescent="0.25">
      <c r="E392" s="129"/>
    </row>
    <row r="393" spans="5:5" ht="15.75" customHeight="1" x14ac:dyDescent="0.25">
      <c r="E393" s="129"/>
    </row>
    <row r="394" spans="5:5" ht="15.75" customHeight="1" x14ac:dyDescent="0.25">
      <c r="E394" s="129"/>
    </row>
    <row r="395" spans="5:5" ht="15.75" customHeight="1" x14ac:dyDescent="0.25">
      <c r="E395" s="129"/>
    </row>
    <row r="396" spans="5:5" ht="15.75" customHeight="1" x14ac:dyDescent="0.25">
      <c r="E396" s="129"/>
    </row>
    <row r="397" spans="5:5" ht="15.75" customHeight="1" x14ac:dyDescent="0.25">
      <c r="E397" s="129"/>
    </row>
    <row r="398" spans="5:5" ht="15.75" customHeight="1" x14ac:dyDescent="0.25">
      <c r="E398" s="129"/>
    </row>
    <row r="399" spans="5:5" ht="15.75" customHeight="1" x14ac:dyDescent="0.25">
      <c r="E399" s="129"/>
    </row>
    <row r="400" spans="5:5" ht="15.75" customHeight="1" x14ac:dyDescent="0.25">
      <c r="E400" s="129"/>
    </row>
    <row r="401" spans="5:5" ht="15.75" customHeight="1" x14ac:dyDescent="0.25">
      <c r="E401" s="129"/>
    </row>
    <row r="402" spans="5:5" ht="15.75" customHeight="1" x14ac:dyDescent="0.25">
      <c r="E402" s="129"/>
    </row>
    <row r="403" spans="5:5" ht="15.75" customHeight="1" x14ac:dyDescent="0.25">
      <c r="E403" s="129"/>
    </row>
    <row r="404" spans="5:5" ht="15.75" customHeight="1" x14ac:dyDescent="0.25">
      <c r="E404" s="129"/>
    </row>
    <row r="405" spans="5:5" ht="15.75" customHeight="1" x14ac:dyDescent="0.25">
      <c r="E405" s="129"/>
    </row>
    <row r="406" spans="5:5" ht="15.75" customHeight="1" x14ac:dyDescent="0.25">
      <c r="E406" s="129"/>
    </row>
    <row r="407" spans="5:5" ht="15.75" customHeight="1" x14ac:dyDescent="0.25">
      <c r="E407" s="129"/>
    </row>
    <row r="408" spans="5:5" ht="15.75" customHeight="1" x14ac:dyDescent="0.25">
      <c r="E408" s="129"/>
    </row>
    <row r="409" spans="5:5" ht="15.75" customHeight="1" x14ac:dyDescent="0.25">
      <c r="E409" s="129"/>
    </row>
    <row r="410" spans="5:5" ht="15.75" customHeight="1" x14ac:dyDescent="0.25">
      <c r="E410" s="129"/>
    </row>
    <row r="411" spans="5:5" ht="15.75" customHeight="1" x14ac:dyDescent="0.25">
      <c r="E411" s="129"/>
    </row>
    <row r="412" spans="5:5" ht="15.75" customHeight="1" x14ac:dyDescent="0.25">
      <c r="E412" s="129"/>
    </row>
    <row r="413" spans="5:5" ht="15.75" customHeight="1" x14ac:dyDescent="0.25">
      <c r="E413" s="129"/>
    </row>
    <row r="414" spans="5:5" ht="15.75" customHeight="1" x14ac:dyDescent="0.25">
      <c r="E414" s="129"/>
    </row>
    <row r="415" spans="5:5" ht="15.75" customHeight="1" x14ac:dyDescent="0.25">
      <c r="E415" s="129"/>
    </row>
    <row r="416" spans="5:5" ht="15.75" customHeight="1" x14ac:dyDescent="0.25">
      <c r="E416" s="129"/>
    </row>
    <row r="417" spans="5:5" ht="15.75" customHeight="1" x14ac:dyDescent="0.25">
      <c r="E417" s="129"/>
    </row>
    <row r="418" spans="5:5" ht="15.75" customHeight="1" x14ac:dyDescent="0.25">
      <c r="E418" s="129"/>
    </row>
    <row r="419" spans="5:5" ht="15.75" customHeight="1" x14ac:dyDescent="0.25">
      <c r="E419" s="129"/>
    </row>
    <row r="420" spans="5:5" ht="15.75" customHeight="1" x14ac:dyDescent="0.25">
      <c r="E420" s="129"/>
    </row>
    <row r="421" spans="5:5" ht="15.75" customHeight="1" x14ac:dyDescent="0.25">
      <c r="E421" s="129"/>
    </row>
    <row r="422" spans="5:5" ht="15.75" customHeight="1" x14ac:dyDescent="0.25">
      <c r="E422" s="129"/>
    </row>
    <row r="423" spans="5:5" ht="15.75" customHeight="1" x14ac:dyDescent="0.25">
      <c r="E423" s="129"/>
    </row>
    <row r="424" spans="5:5" ht="15.75" customHeight="1" x14ac:dyDescent="0.25">
      <c r="E424" s="129"/>
    </row>
    <row r="425" spans="5:5" ht="15.75" customHeight="1" x14ac:dyDescent="0.25">
      <c r="E425" s="129"/>
    </row>
    <row r="426" spans="5:5" ht="15.75" customHeight="1" x14ac:dyDescent="0.25">
      <c r="E426" s="129"/>
    </row>
    <row r="427" spans="5:5" ht="15.75" customHeight="1" x14ac:dyDescent="0.25">
      <c r="E427" s="129"/>
    </row>
    <row r="428" spans="5:5" ht="15.75" customHeight="1" x14ac:dyDescent="0.25">
      <c r="E428" s="129"/>
    </row>
    <row r="429" spans="5:5" ht="15.75" customHeight="1" x14ac:dyDescent="0.25">
      <c r="E429" s="129"/>
    </row>
    <row r="430" spans="5:5" ht="15.75" customHeight="1" x14ac:dyDescent="0.25">
      <c r="E430" s="129"/>
    </row>
    <row r="431" spans="5:5" ht="15.75" customHeight="1" x14ac:dyDescent="0.25">
      <c r="E431" s="129"/>
    </row>
    <row r="432" spans="5:5" ht="15.75" customHeight="1" x14ac:dyDescent="0.25">
      <c r="E432" s="129"/>
    </row>
    <row r="433" spans="5:5" ht="15.75" customHeight="1" x14ac:dyDescent="0.25">
      <c r="E433" s="129"/>
    </row>
    <row r="434" spans="5:5" ht="15.75" customHeight="1" x14ac:dyDescent="0.25">
      <c r="E434" s="129"/>
    </row>
    <row r="435" spans="5:5" ht="15.75" customHeight="1" x14ac:dyDescent="0.25">
      <c r="E435" s="129"/>
    </row>
    <row r="436" spans="5:5" ht="15.75" customHeight="1" x14ac:dyDescent="0.25">
      <c r="E436" s="129"/>
    </row>
    <row r="437" spans="5:5" ht="15.75" customHeight="1" x14ac:dyDescent="0.25">
      <c r="E437" s="129"/>
    </row>
    <row r="438" spans="5:5" ht="15.75" customHeight="1" x14ac:dyDescent="0.25">
      <c r="E438" s="129"/>
    </row>
    <row r="439" spans="5:5" ht="15.75" customHeight="1" x14ac:dyDescent="0.25">
      <c r="E439" s="129"/>
    </row>
    <row r="440" spans="5:5" ht="15.75" customHeight="1" x14ac:dyDescent="0.25">
      <c r="E440" s="129"/>
    </row>
    <row r="441" spans="5:5" ht="15.75" customHeight="1" x14ac:dyDescent="0.25">
      <c r="E441" s="129"/>
    </row>
    <row r="442" spans="5:5" ht="15.75" customHeight="1" x14ac:dyDescent="0.25">
      <c r="E442" s="129"/>
    </row>
    <row r="443" spans="5:5" ht="15.75" customHeight="1" x14ac:dyDescent="0.25">
      <c r="E443" s="129"/>
    </row>
    <row r="444" spans="5:5" ht="15.75" customHeight="1" x14ac:dyDescent="0.25">
      <c r="E444" s="129"/>
    </row>
    <row r="445" spans="5:5" ht="15.75" customHeight="1" x14ac:dyDescent="0.25">
      <c r="E445" s="129"/>
    </row>
    <row r="446" spans="5:5" ht="15.75" customHeight="1" x14ac:dyDescent="0.25">
      <c r="E446" s="129"/>
    </row>
    <row r="447" spans="5:5" ht="15.75" customHeight="1" x14ac:dyDescent="0.25">
      <c r="E447" s="129"/>
    </row>
    <row r="448" spans="5:5" ht="15.75" customHeight="1" x14ac:dyDescent="0.25">
      <c r="E448" s="129"/>
    </row>
    <row r="449" spans="5:5" ht="15.75" customHeight="1" x14ac:dyDescent="0.25">
      <c r="E449" s="129"/>
    </row>
    <row r="450" spans="5:5" ht="15.75" customHeight="1" x14ac:dyDescent="0.25">
      <c r="E450" s="129"/>
    </row>
    <row r="451" spans="5:5" ht="15.75" customHeight="1" x14ac:dyDescent="0.25">
      <c r="E451" s="129"/>
    </row>
    <row r="452" spans="5:5" ht="15.75" customHeight="1" x14ac:dyDescent="0.25">
      <c r="E452" s="129"/>
    </row>
    <row r="453" spans="5:5" ht="15.75" customHeight="1" x14ac:dyDescent="0.25">
      <c r="E453" s="129"/>
    </row>
    <row r="454" spans="5:5" ht="15.75" customHeight="1" x14ac:dyDescent="0.25">
      <c r="E454" s="129"/>
    </row>
    <row r="455" spans="5:5" ht="15.75" customHeight="1" x14ac:dyDescent="0.25">
      <c r="E455" s="129"/>
    </row>
    <row r="456" spans="5:5" ht="15.75" customHeight="1" x14ac:dyDescent="0.25">
      <c r="E456" s="129"/>
    </row>
    <row r="457" spans="5:5" ht="15.75" customHeight="1" x14ac:dyDescent="0.25">
      <c r="E457" s="129"/>
    </row>
    <row r="458" spans="5:5" ht="15.75" customHeight="1" x14ac:dyDescent="0.25">
      <c r="E458" s="129"/>
    </row>
    <row r="459" spans="5:5" ht="15.75" customHeight="1" x14ac:dyDescent="0.25">
      <c r="E459" s="129"/>
    </row>
    <row r="460" spans="5:5" ht="15.75" customHeight="1" x14ac:dyDescent="0.25">
      <c r="E460" s="129"/>
    </row>
    <row r="461" spans="5:5" ht="15.75" customHeight="1" x14ac:dyDescent="0.25">
      <c r="E461" s="129"/>
    </row>
    <row r="462" spans="5:5" ht="15.75" customHeight="1" x14ac:dyDescent="0.25">
      <c r="E462" s="129"/>
    </row>
    <row r="463" spans="5:5" ht="15.75" customHeight="1" x14ac:dyDescent="0.25">
      <c r="E463" s="129"/>
    </row>
    <row r="464" spans="5:5" ht="15.75" customHeight="1" x14ac:dyDescent="0.25">
      <c r="E464" s="129"/>
    </row>
    <row r="465" spans="5:5" ht="15.75" customHeight="1" x14ac:dyDescent="0.25">
      <c r="E465" s="129"/>
    </row>
    <row r="466" spans="5:5" ht="15.75" customHeight="1" x14ac:dyDescent="0.25">
      <c r="E466" s="129"/>
    </row>
    <row r="467" spans="5:5" ht="15.75" customHeight="1" x14ac:dyDescent="0.25">
      <c r="E467" s="129"/>
    </row>
    <row r="468" spans="5:5" ht="15.75" customHeight="1" x14ac:dyDescent="0.25">
      <c r="E468" s="129"/>
    </row>
    <row r="469" spans="5:5" ht="15.75" customHeight="1" x14ac:dyDescent="0.25">
      <c r="E469" s="129"/>
    </row>
    <row r="470" spans="5:5" ht="15.75" customHeight="1" x14ac:dyDescent="0.25">
      <c r="E470" s="129"/>
    </row>
    <row r="471" spans="5:5" ht="15.75" customHeight="1" x14ac:dyDescent="0.25">
      <c r="E471" s="129"/>
    </row>
    <row r="472" spans="5:5" ht="15.75" customHeight="1" x14ac:dyDescent="0.25">
      <c r="E472" s="129"/>
    </row>
    <row r="473" spans="5:5" ht="15.75" customHeight="1" x14ac:dyDescent="0.25">
      <c r="E473" s="129"/>
    </row>
    <row r="474" spans="5:5" ht="15.75" customHeight="1" x14ac:dyDescent="0.25">
      <c r="E474" s="129"/>
    </row>
    <row r="475" spans="5:5" ht="15.75" customHeight="1" x14ac:dyDescent="0.25">
      <c r="E475" s="129"/>
    </row>
    <row r="476" spans="5:5" ht="15.75" customHeight="1" x14ac:dyDescent="0.25">
      <c r="E476" s="129"/>
    </row>
    <row r="477" spans="5:5" ht="15.75" customHeight="1" x14ac:dyDescent="0.25">
      <c r="E477" s="129"/>
    </row>
    <row r="478" spans="5:5" ht="15.75" customHeight="1" x14ac:dyDescent="0.25">
      <c r="E478" s="129"/>
    </row>
    <row r="479" spans="5:5" ht="15.75" customHeight="1" x14ac:dyDescent="0.25">
      <c r="E479" s="129"/>
    </row>
    <row r="480" spans="5:5" ht="15.75" customHeight="1" x14ac:dyDescent="0.25">
      <c r="E480" s="129"/>
    </row>
    <row r="481" spans="5:5" ht="15.75" customHeight="1" x14ac:dyDescent="0.25">
      <c r="E481" s="129"/>
    </row>
    <row r="482" spans="5:5" ht="15.75" customHeight="1" x14ac:dyDescent="0.25">
      <c r="E482" s="129"/>
    </row>
    <row r="483" spans="5:5" ht="15.75" customHeight="1" x14ac:dyDescent="0.25">
      <c r="E483" s="129"/>
    </row>
    <row r="484" spans="5:5" ht="15.75" customHeight="1" x14ac:dyDescent="0.25">
      <c r="E484" s="129"/>
    </row>
    <row r="485" spans="5:5" ht="15.75" customHeight="1" x14ac:dyDescent="0.25">
      <c r="E485" s="129"/>
    </row>
    <row r="486" spans="5:5" ht="15.75" customHeight="1" x14ac:dyDescent="0.25">
      <c r="E486" s="129"/>
    </row>
    <row r="487" spans="5:5" ht="15.75" customHeight="1" x14ac:dyDescent="0.25">
      <c r="E487" s="129"/>
    </row>
    <row r="488" spans="5:5" ht="15.75" customHeight="1" x14ac:dyDescent="0.25">
      <c r="E488" s="129"/>
    </row>
    <row r="489" spans="5:5" ht="15.75" customHeight="1" x14ac:dyDescent="0.25">
      <c r="E489" s="129"/>
    </row>
    <row r="490" spans="5:5" ht="15.75" customHeight="1" x14ac:dyDescent="0.25">
      <c r="E490" s="129"/>
    </row>
    <row r="491" spans="5:5" ht="15.75" customHeight="1" x14ac:dyDescent="0.25">
      <c r="E491" s="129"/>
    </row>
    <row r="492" spans="5:5" ht="15.75" customHeight="1" x14ac:dyDescent="0.25">
      <c r="E492" s="129"/>
    </row>
    <row r="493" spans="5:5" ht="15.75" customHeight="1" x14ac:dyDescent="0.25">
      <c r="E493" s="129"/>
    </row>
    <row r="494" spans="5:5" ht="15.75" customHeight="1" x14ac:dyDescent="0.25">
      <c r="E494" s="129"/>
    </row>
    <row r="495" spans="5:5" ht="15.75" customHeight="1" x14ac:dyDescent="0.25">
      <c r="E495" s="129"/>
    </row>
    <row r="496" spans="5:5" ht="15.75" customHeight="1" x14ac:dyDescent="0.25">
      <c r="E496" s="129"/>
    </row>
    <row r="497" spans="5:5" ht="15.75" customHeight="1" x14ac:dyDescent="0.25">
      <c r="E497" s="129"/>
    </row>
    <row r="498" spans="5:5" ht="15.75" customHeight="1" x14ac:dyDescent="0.25">
      <c r="E498" s="129"/>
    </row>
    <row r="499" spans="5:5" ht="15.75" customHeight="1" x14ac:dyDescent="0.25">
      <c r="E499" s="129"/>
    </row>
    <row r="500" spans="5:5" ht="15.75" customHeight="1" x14ac:dyDescent="0.25">
      <c r="E500" s="129"/>
    </row>
    <row r="501" spans="5:5" ht="15.75" customHeight="1" x14ac:dyDescent="0.25">
      <c r="E501" s="129"/>
    </row>
    <row r="502" spans="5:5" ht="15.75" customHeight="1" x14ac:dyDescent="0.25">
      <c r="E502" s="129"/>
    </row>
    <row r="503" spans="5:5" ht="15.75" customHeight="1" x14ac:dyDescent="0.25">
      <c r="E503" s="129"/>
    </row>
    <row r="504" spans="5:5" ht="15.75" customHeight="1" x14ac:dyDescent="0.25">
      <c r="E504" s="129"/>
    </row>
    <row r="505" spans="5:5" ht="15.75" customHeight="1" x14ac:dyDescent="0.25">
      <c r="E505" s="129"/>
    </row>
    <row r="506" spans="5:5" ht="15.75" customHeight="1" x14ac:dyDescent="0.25">
      <c r="E506" s="129"/>
    </row>
    <row r="507" spans="5:5" ht="15.75" customHeight="1" x14ac:dyDescent="0.25">
      <c r="E507" s="129"/>
    </row>
    <row r="508" spans="5:5" ht="15.75" customHeight="1" x14ac:dyDescent="0.25">
      <c r="E508" s="129"/>
    </row>
    <row r="509" spans="5:5" ht="15.75" customHeight="1" x14ac:dyDescent="0.25">
      <c r="E509" s="129"/>
    </row>
    <row r="510" spans="5:5" ht="15.75" customHeight="1" x14ac:dyDescent="0.25">
      <c r="E510" s="129"/>
    </row>
    <row r="511" spans="5:5" ht="15.75" customHeight="1" x14ac:dyDescent="0.25">
      <c r="E511" s="129"/>
    </row>
    <row r="512" spans="5:5" ht="15.75" customHeight="1" x14ac:dyDescent="0.25">
      <c r="E512" s="129"/>
    </row>
    <row r="513" spans="5:5" ht="15.75" customHeight="1" x14ac:dyDescent="0.25">
      <c r="E513" s="129"/>
    </row>
    <row r="514" spans="5:5" ht="15.75" customHeight="1" x14ac:dyDescent="0.25">
      <c r="E514" s="129"/>
    </row>
    <row r="515" spans="5:5" ht="15.75" customHeight="1" x14ac:dyDescent="0.25">
      <c r="E515" s="129"/>
    </row>
    <row r="516" spans="5:5" ht="15.75" customHeight="1" x14ac:dyDescent="0.25">
      <c r="E516" s="129"/>
    </row>
    <row r="517" spans="5:5" ht="15.75" customHeight="1" x14ac:dyDescent="0.25">
      <c r="E517" s="129"/>
    </row>
    <row r="518" spans="5:5" ht="15.75" customHeight="1" x14ac:dyDescent="0.25">
      <c r="E518" s="129"/>
    </row>
    <row r="519" spans="5:5" ht="15.75" customHeight="1" x14ac:dyDescent="0.25">
      <c r="E519" s="129"/>
    </row>
    <row r="520" spans="5:5" ht="15.75" customHeight="1" x14ac:dyDescent="0.25">
      <c r="E520" s="129"/>
    </row>
    <row r="521" spans="5:5" ht="15.75" customHeight="1" x14ac:dyDescent="0.25">
      <c r="E521" s="129"/>
    </row>
    <row r="522" spans="5:5" ht="15.75" customHeight="1" x14ac:dyDescent="0.25">
      <c r="E522" s="129"/>
    </row>
    <row r="523" spans="5:5" ht="15.75" customHeight="1" x14ac:dyDescent="0.25">
      <c r="E523" s="129"/>
    </row>
    <row r="524" spans="5:5" ht="15.75" customHeight="1" x14ac:dyDescent="0.25">
      <c r="E524" s="129"/>
    </row>
    <row r="525" spans="5:5" ht="15.75" customHeight="1" x14ac:dyDescent="0.25">
      <c r="E525" s="129"/>
    </row>
    <row r="526" spans="5:5" ht="15.75" customHeight="1" x14ac:dyDescent="0.25">
      <c r="E526" s="129"/>
    </row>
    <row r="527" spans="5:5" ht="15.75" customHeight="1" x14ac:dyDescent="0.25">
      <c r="E527" s="129"/>
    </row>
    <row r="528" spans="5:5" ht="15.75" customHeight="1" x14ac:dyDescent="0.25">
      <c r="E528" s="129"/>
    </row>
    <row r="529" spans="5:5" ht="15.75" customHeight="1" x14ac:dyDescent="0.25">
      <c r="E529" s="129"/>
    </row>
    <row r="530" spans="5:5" ht="15.75" customHeight="1" x14ac:dyDescent="0.25">
      <c r="E530" s="129"/>
    </row>
    <row r="531" spans="5:5" ht="15.75" customHeight="1" x14ac:dyDescent="0.25">
      <c r="E531" s="129"/>
    </row>
    <row r="532" spans="5:5" ht="15.75" customHeight="1" x14ac:dyDescent="0.25">
      <c r="E532" s="129"/>
    </row>
    <row r="533" spans="5:5" ht="15.75" customHeight="1" x14ac:dyDescent="0.25">
      <c r="E533" s="129"/>
    </row>
    <row r="534" spans="5:5" ht="15.75" customHeight="1" x14ac:dyDescent="0.25">
      <c r="E534" s="129"/>
    </row>
    <row r="535" spans="5:5" ht="15.75" customHeight="1" x14ac:dyDescent="0.25">
      <c r="E535" s="129"/>
    </row>
    <row r="536" spans="5:5" ht="15.75" customHeight="1" x14ac:dyDescent="0.25">
      <c r="E536" s="129"/>
    </row>
    <row r="537" spans="5:5" ht="15.75" customHeight="1" x14ac:dyDescent="0.25">
      <c r="E537" s="129"/>
    </row>
    <row r="538" spans="5:5" ht="15.75" customHeight="1" x14ac:dyDescent="0.25">
      <c r="E538" s="129"/>
    </row>
    <row r="539" spans="5:5" ht="15.75" customHeight="1" x14ac:dyDescent="0.25">
      <c r="E539" s="129"/>
    </row>
    <row r="540" spans="5:5" ht="15.75" customHeight="1" x14ac:dyDescent="0.25">
      <c r="E540" s="129"/>
    </row>
    <row r="541" spans="5:5" ht="15.75" customHeight="1" x14ac:dyDescent="0.25">
      <c r="E541" s="129"/>
    </row>
    <row r="542" spans="5:5" ht="15.75" customHeight="1" x14ac:dyDescent="0.25">
      <c r="E542" s="129"/>
    </row>
    <row r="543" spans="5:5" ht="15.75" customHeight="1" x14ac:dyDescent="0.25">
      <c r="E543" s="129"/>
    </row>
    <row r="544" spans="5:5" ht="15.75" customHeight="1" x14ac:dyDescent="0.25">
      <c r="E544" s="129"/>
    </row>
    <row r="545" spans="5:5" ht="15.75" customHeight="1" x14ac:dyDescent="0.25">
      <c r="E545" s="129"/>
    </row>
    <row r="546" spans="5:5" ht="15.75" customHeight="1" x14ac:dyDescent="0.25">
      <c r="E546" s="129"/>
    </row>
    <row r="547" spans="5:5" ht="15.75" customHeight="1" x14ac:dyDescent="0.25">
      <c r="E547" s="129"/>
    </row>
    <row r="548" spans="5:5" ht="15.75" customHeight="1" x14ac:dyDescent="0.25">
      <c r="E548" s="129"/>
    </row>
    <row r="549" spans="5:5" ht="15.75" customHeight="1" x14ac:dyDescent="0.25">
      <c r="E549" s="129"/>
    </row>
    <row r="550" spans="5:5" ht="15.75" customHeight="1" x14ac:dyDescent="0.25">
      <c r="E550" s="129"/>
    </row>
    <row r="551" spans="5:5" ht="15.75" customHeight="1" x14ac:dyDescent="0.25">
      <c r="E551" s="129"/>
    </row>
    <row r="552" spans="5:5" ht="15.75" customHeight="1" x14ac:dyDescent="0.25">
      <c r="E552" s="129"/>
    </row>
    <row r="553" spans="5:5" ht="15.75" customHeight="1" x14ac:dyDescent="0.25">
      <c r="E553" s="129"/>
    </row>
    <row r="554" spans="5:5" ht="15.75" customHeight="1" x14ac:dyDescent="0.25">
      <c r="E554" s="129"/>
    </row>
    <row r="555" spans="5:5" ht="15.75" customHeight="1" x14ac:dyDescent="0.25">
      <c r="E555" s="129"/>
    </row>
    <row r="556" spans="5:5" ht="15.75" customHeight="1" x14ac:dyDescent="0.25">
      <c r="E556" s="129"/>
    </row>
    <row r="557" spans="5:5" ht="15.75" customHeight="1" x14ac:dyDescent="0.25">
      <c r="E557" s="129"/>
    </row>
    <row r="558" spans="5:5" ht="15.75" customHeight="1" x14ac:dyDescent="0.25">
      <c r="E558" s="129"/>
    </row>
    <row r="559" spans="5:5" ht="15.75" customHeight="1" x14ac:dyDescent="0.25">
      <c r="E559" s="129"/>
    </row>
    <row r="560" spans="5:5" ht="15.75" customHeight="1" x14ac:dyDescent="0.25">
      <c r="E560" s="129"/>
    </row>
    <row r="561" spans="5:5" ht="15.75" customHeight="1" x14ac:dyDescent="0.25">
      <c r="E561" s="129"/>
    </row>
    <row r="562" spans="5:5" ht="15.75" customHeight="1" x14ac:dyDescent="0.25">
      <c r="E562" s="129"/>
    </row>
    <row r="563" spans="5:5" ht="15.75" customHeight="1" x14ac:dyDescent="0.25">
      <c r="E563" s="129"/>
    </row>
    <row r="564" spans="5:5" ht="15.75" customHeight="1" x14ac:dyDescent="0.25">
      <c r="E564" s="129"/>
    </row>
    <row r="565" spans="5:5" ht="15.75" customHeight="1" x14ac:dyDescent="0.25">
      <c r="E565" s="129"/>
    </row>
    <row r="566" spans="5:5" ht="15.75" customHeight="1" x14ac:dyDescent="0.25">
      <c r="E566" s="129"/>
    </row>
    <row r="567" spans="5:5" ht="15.75" customHeight="1" x14ac:dyDescent="0.25">
      <c r="E567" s="129"/>
    </row>
    <row r="568" spans="5:5" ht="15.75" customHeight="1" x14ac:dyDescent="0.25">
      <c r="E568" s="129"/>
    </row>
    <row r="569" spans="5:5" ht="15.75" customHeight="1" x14ac:dyDescent="0.25">
      <c r="E569" s="129"/>
    </row>
    <row r="570" spans="5:5" ht="15.75" customHeight="1" x14ac:dyDescent="0.25">
      <c r="E570" s="129"/>
    </row>
    <row r="571" spans="5:5" ht="15.75" customHeight="1" x14ac:dyDescent="0.25">
      <c r="E571" s="129"/>
    </row>
    <row r="572" spans="5:5" ht="15.75" customHeight="1" x14ac:dyDescent="0.25">
      <c r="E572" s="129"/>
    </row>
    <row r="573" spans="5:5" ht="15.75" customHeight="1" x14ac:dyDescent="0.25">
      <c r="E573" s="129"/>
    </row>
    <row r="574" spans="5:5" ht="15.75" customHeight="1" x14ac:dyDescent="0.25">
      <c r="E574" s="129"/>
    </row>
    <row r="575" spans="5:5" ht="15.75" customHeight="1" x14ac:dyDescent="0.25">
      <c r="E575" s="129"/>
    </row>
    <row r="576" spans="5:5" ht="15.75" customHeight="1" x14ac:dyDescent="0.25">
      <c r="E576" s="129"/>
    </row>
    <row r="577" spans="5:5" ht="15.75" customHeight="1" x14ac:dyDescent="0.25">
      <c r="E577" s="129"/>
    </row>
    <row r="578" spans="5:5" ht="15.75" customHeight="1" x14ac:dyDescent="0.25">
      <c r="E578" s="129"/>
    </row>
    <row r="579" spans="5:5" ht="15.75" customHeight="1" x14ac:dyDescent="0.25">
      <c r="E579" s="129"/>
    </row>
    <row r="580" spans="5:5" ht="15.75" customHeight="1" x14ac:dyDescent="0.25">
      <c r="E580" s="129"/>
    </row>
    <row r="581" spans="5:5" ht="15.75" customHeight="1" x14ac:dyDescent="0.25">
      <c r="E581" s="129"/>
    </row>
    <row r="582" spans="5:5" ht="15.75" customHeight="1" x14ac:dyDescent="0.25">
      <c r="E582" s="129"/>
    </row>
    <row r="583" spans="5:5" ht="15.75" customHeight="1" x14ac:dyDescent="0.25">
      <c r="E583" s="129"/>
    </row>
    <row r="584" spans="5:5" ht="15.75" customHeight="1" x14ac:dyDescent="0.25">
      <c r="E584" s="129"/>
    </row>
    <row r="585" spans="5:5" ht="15.75" customHeight="1" x14ac:dyDescent="0.25">
      <c r="E585" s="129"/>
    </row>
    <row r="586" spans="5:5" ht="15.75" customHeight="1" x14ac:dyDescent="0.25">
      <c r="E586" s="129"/>
    </row>
    <row r="587" spans="5:5" ht="15.75" customHeight="1" x14ac:dyDescent="0.25">
      <c r="E587" s="129"/>
    </row>
    <row r="588" spans="5:5" ht="15.75" customHeight="1" x14ac:dyDescent="0.25">
      <c r="E588" s="129"/>
    </row>
    <row r="589" spans="5:5" ht="15.75" customHeight="1" x14ac:dyDescent="0.25">
      <c r="E589" s="129"/>
    </row>
    <row r="590" spans="5:5" ht="15.75" customHeight="1" x14ac:dyDescent="0.25">
      <c r="E590" s="129"/>
    </row>
    <row r="591" spans="5:5" ht="15.75" customHeight="1" x14ac:dyDescent="0.25">
      <c r="E591" s="129"/>
    </row>
    <row r="592" spans="5:5" ht="15.75" customHeight="1" x14ac:dyDescent="0.25">
      <c r="E592" s="129"/>
    </row>
    <row r="593" spans="5:5" ht="15.75" customHeight="1" x14ac:dyDescent="0.25">
      <c r="E593" s="129"/>
    </row>
    <row r="594" spans="5:5" ht="15.75" customHeight="1" x14ac:dyDescent="0.25">
      <c r="E594" s="129"/>
    </row>
    <row r="595" spans="5:5" ht="15.75" customHeight="1" x14ac:dyDescent="0.25">
      <c r="E595" s="129"/>
    </row>
    <row r="596" spans="5:5" ht="15.75" customHeight="1" x14ac:dyDescent="0.25">
      <c r="E596" s="129"/>
    </row>
    <row r="597" spans="5:5" ht="15.75" customHeight="1" x14ac:dyDescent="0.25">
      <c r="E597" s="129"/>
    </row>
    <row r="598" spans="5:5" ht="15.75" customHeight="1" x14ac:dyDescent="0.25">
      <c r="E598" s="129"/>
    </row>
    <row r="599" spans="5:5" ht="15.75" customHeight="1" x14ac:dyDescent="0.25">
      <c r="E599" s="129"/>
    </row>
    <row r="600" spans="5:5" ht="15.75" customHeight="1" x14ac:dyDescent="0.25">
      <c r="E600" s="129"/>
    </row>
    <row r="601" spans="5:5" ht="15.75" customHeight="1" x14ac:dyDescent="0.25">
      <c r="E601" s="129"/>
    </row>
    <row r="602" spans="5:5" ht="15.75" customHeight="1" x14ac:dyDescent="0.25">
      <c r="E602" s="129"/>
    </row>
    <row r="603" spans="5:5" ht="15.75" customHeight="1" x14ac:dyDescent="0.25">
      <c r="E603" s="129"/>
    </row>
    <row r="604" spans="5:5" ht="15.75" customHeight="1" x14ac:dyDescent="0.25">
      <c r="E604" s="129"/>
    </row>
    <row r="605" spans="5:5" ht="15.75" customHeight="1" x14ac:dyDescent="0.25">
      <c r="E605" s="129"/>
    </row>
    <row r="606" spans="5:5" ht="15.75" customHeight="1" x14ac:dyDescent="0.25">
      <c r="E606" s="129"/>
    </row>
    <row r="607" spans="5:5" ht="15.75" customHeight="1" x14ac:dyDescent="0.25">
      <c r="E607" s="129"/>
    </row>
    <row r="608" spans="5:5" ht="15.75" customHeight="1" x14ac:dyDescent="0.25">
      <c r="E608" s="129"/>
    </row>
    <row r="609" spans="5:5" ht="15.75" customHeight="1" x14ac:dyDescent="0.25">
      <c r="E609" s="129"/>
    </row>
    <row r="610" spans="5:5" ht="15.75" customHeight="1" x14ac:dyDescent="0.25">
      <c r="E610" s="129"/>
    </row>
    <row r="611" spans="5:5" ht="15.75" customHeight="1" x14ac:dyDescent="0.25">
      <c r="E611" s="129"/>
    </row>
    <row r="612" spans="5:5" ht="15.75" customHeight="1" x14ac:dyDescent="0.25">
      <c r="E612" s="129"/>
    </row>
    <row r="613" spans="5:5" ht="15.75" customHeight="1" x14ac:dyDescent="0.25">
      <c r="E613" s="129"/>
    </row>
    <row r="614" spans="5:5" ht="15.75" customHeight="1" x14ac:dyDescent="0.25">
      <c r="E614" s="129"/>
    </row>
    <row r="615" spans="5:5" ht="15.75" customHeight="1" x14ac:dyDescent="0.25">
      <c r="E615" s="129"/>
    </row>
    <row r="616" spans="5:5" ht="15.75" customHeight="1" x14ac:dyDescent="0.25">
      <c r="E616" s="129"/>
    </row>
    <row r="617" spans="5:5" ht="15.75" customHeight="1" x14ac:dyDescent="0.25">
      <c r="E617" s="129"/>
    </row>
    <row r="618" spans="5:5" ht="15.75" customHeight="1" x14ac:dyDescent="0.25">
      <c r="E618" s="129"/>
    </row>
    <row r="619" spans="5:5" ht="15.75" customHeight="1" x14ac:dyDescent="0.25">
      <c r="E619" s="129"/>
    </row>
    <row r="620" spans="5:5" ht="15.75" customHeight="1" x14ac:dyDescent="0.25">
      <c r="E620" s="129"/>
    </row>
    <row r="621" spans="5:5" ht="15.75" customHeight="1" x14ac:dyDescent="0.25">
      <c r="E621" s="129"/>
    </row>
    <row r="622" spans="5:5" ht="15.75" customHeight="1" x14ac:dyDescent="0.25">
      <c r="E622" s="129"/>
    </row>
    <row r="623" spans="5:5" ht="15.75" customHeight="1" x14ac:dyDescent="0.25">
      <c r="E623" s="129"/>
    </row>
    <row r="624" spans="5:5" ht="15.75" customHeight="1" x14ac:dyDescent="0.25">
      <c r="E624" s="129"/>
    </row>
    <row r="625" spans="5:5" ht="15.75" customHeight="1" x14ac:dyDescent="0.25">
      <c r="E625" s="129"/>
    </row>
    <row r="626" spans="5:5" ht="15.75" customHeight="1" x14ac:dyDescent="0.25">
      <c r="E626" s="129"/>
    </row>
    <row r="627" spans="5:5" ht="15.75" customHeight="1" x14ac:dyDescent="0.25">
      <c r="E627" s="129"/>
    </row>
    <row r="628" spans="5:5" ht="15.75" customHeight="1" x14ac:dyDescent="0.25">
      <c r="E628" s="129"/>
    </row>
    <row r="629" spans="5:5" ht="15.75" customHeight="1" x14ac:dyDescent="0.25">
      <c r="E629" s="129"/>
    </row>
    <row r="630" spans="5:5" ht="15.75" customHeight="1" x14ac:dyDescent="0.25">
      <c r="E630" s="129"/>
    </row>
    <row r="631" spans="5:5" ht="15.75" customHeight="1" x14ac:dyDescent="0.25">
      <c r="E631" s="129"/>
    </row>
    <row r="632" spans="5:5" ht="15.75" customHeight="1" x14ac:dyDescent="0.25">
      <c r="E632" s="129"/>
    </row>
    <row r="633" spans="5:5" ht="15.75" customHeight="1" x14ac:dyDescent="0.25">
      <c r="E633" s="129"/>
    </row>
    <row r="634" spans="5:5" ht="15.75" customHeight="1" x14ac:dyDescent="0.25">
      <c r="E634" s="129"/>
    </row>
    <row r="635" spans="5:5" ht="15.75" customHeight="1" x14ac:dyDescent="0.25">
      <c r="E635" s="129"/>
    </row>
    <row r="636" spans="5:5" ht="15.75" customHeight="1" x14ac:dyDescent="0.25">
      <c r="E636" s="129"/>
    </row>
    <row r="637" spans="5:5" ht="15.75" customHeight="1" x14ac:dyDescent="0.25">
      <c r="E637" s="129"/>
    </row>
    <row r="638" spans="5:5" ht="15.75" customHeight="1" x14ac:dyDescent="0.25">
      <c r="E638" s="129"/>
    </row>
    <row r="639" spans="5:5" ht="15.75" customHeight="1" x14ac:dyDescent="0.25">
      <c r="E639" s="129"/>
    </row>
    <row r="640" spans="5:5" ht="15.75" customHeight="1" x14ac:dyDescent="0.25">
      <c r="E640" s="129"/>
    </row>
    <row r="641" spans="5:5" ht="15.75" customHeight="1" x14ac:dyDescent="0.25">
      <c r="E641" s="129"/>
    </row>
    <row r="642" spans="5:5" ht="15.75" customHeight="1" x14ac:dyDescent="0.25">
      <c r="E642" s="129"/>
    </row>
    <row r="643" spans="5:5" ht="15.75" customHeight="1" x14ac:dyDescent="0.25">
      <c r="E643" s="129"/>
    </row>
    <row r="644" spans="5:5" ht="15.75" customHeight="1" x14ac:dyDescent="0.25">
      <c r="E644" s="129"/>
    </row>
    <row r="645" spans="5:5" ht="15.75" customHeight="1" x14ac:dyDescent="0.25">
      <c r="E645" s="129"/>
    </row>
    <row r="646" spans="5:5" ht="15.75" customHeight="1" x14ac:dyDescent="0.25">
      <c r="E646" s="129"/>
    </row>
    <row r="647" spans="5:5" ht="15.75" customHeight="1" x14ac:dyDescent="0.25">
      <c r="E647" s="129"/>
    </row>
    <row r="648" spans="5:5" ht="15.75" customHeight="1" x14ac:dyDescent="0.25">
      <c r="E648" s="129"/>
    </row>
    <row r="649" spans="5:5" ht="15.75" customHeight="1" x14ac:dyDescent="0.25">
      <c r="E649" s="129"/>
    </row>
    <row r="650" spans="5:5" ht="15.75" customHeight="1" x14ac:dyDescent="0.25">
      <c r="E650" s="129"/>
    </row>
    <row r="651" spans="5:5" ht="15.75" customHeight="1" x14ac:dyDescent="0.25">
      <c r="E651" s="129"/>
    </row>
    <row r="652" spans="5:5" ht="15.75" customHeight="1" x14ac:dyDescent="0.25">
      <c r="E652" s="129"/>
    </row>
    <row r="653" spans="5:5" ht="15.75" customHeight="1" x14ac:dyDescent="0.25">
      <c r="E653" s="129"/>
    </row>
    <row r="654" spans="5:5" ht="15.75" customHeight="1" x14ac:dyDescent="0.25">
      <c r="E654" s="129"/>
    </row>
    <row r="655" spans="5:5" ht="15.75" customHeight="1" x14ac:dyDescent="0.25">
      <c r="E655" s="129"/>
    </row>
    <row r="656" spans="5:5" ht="15.75" customHeight="1" x14ac:dyDescent="0.25">
      <c r="E656" s="129"/>
    </row>
    <row r="657" spans="5:5" ht="15.75" customHeight="1" x14ac:dyDescent="0.25">
      <c r="E657" s="129"/>
    </row>
    <row r="658" spans="5:5" ht="15.75" customHeight="1" x14ac:dyDescent="0.25">
      <c r="E658" s="129"/>
    </row>
    <row r="659" spans="5:5" ht="15.75" customHeight="1" x14ac:dyDescent="0.25">
      <c r="E659" s="129"/>
    </row>
    <row r="660" spans="5:5" ht="15.75" customHeight="1" x14ac:dyDescent="0.25">
      <c r="E660" s="129"/>
    </row>
    <row r="661" spans="5:5" ht="15.75" customHeight="1" x14ac:dyDescent="0.25">
      <c r="E661" s="129"/>
    </row>
    <row r="662" spans="5:5" ht="15.75" customHeight="1" x14ac:dyDescent="0.25">
      <c r="E662" s="129"/>
    </row>
    <row r="663" spans="5:5" ht="15.75" customHeight="1" x14ac:dyDescent="0.25">
      <c r="E663" s="129"/>
    </row>
    <row r="664" spans="5:5" ht="15.75" customHeight="1" x14ac:dyDescent="0.25">
      <c r="E664" s="129"/>
    </row>
    <row r="665" spans="5:5" ht="15.75" customHeight="1" x14ac:dyDescent="0.25">
      <c r="E665" s="129"/>
    </row>
    <row r="666" spans="5:5" ht="15.75" customHeight="1" x14ac:dyDescent="0.25">
      <c r="E666" s="129"/>
    </row>
    <row r="667" spans="5:5" ht="15.75" customHeight="1" x14ac:dyDescent="0.25">
      <c r="E667" s="129"/>
    </row>
    <row r="668" spans="5:5" ht="15.75" customHeight="1" x14ac:dyDescent="0.25">
      <c r="E668" s="129"/>
    </row>
    <row r="669" spans="5:5" ht="15.75" customHeight="1" x14ac:dyDescent="0.25">
      <c r="E669" s="129"/>
    </row>
    <row r="670" spans="5:5" ht="15.75" customHeight="1" x14ac:dyDescent="0.25">
      <c r="E670" s="129"/>
    </row>
    <row r="671" spans="5:5" ht="15.75" customHeight="1" x14ac:dyDescent="0.25">
      <c r="E671" s="129"/>
    </row>
    <row r="672" spans="5:5" ht="15.75" customHeight="1" x14ac:dyDescent="0.25">
      <c r="E672" s="129"/>
    </row>
    <row r="673" spans="5:5" ht="15.75" customHeight="1" x14ac:dyDescent="0.25">
      <c r="E673" s="129"/>
    </row>
    <row r="674" spans="5:5" ht="15.75" customHeight="1" x14ac:dyDescent="0.25">
      <c r="E674" s="129"/>
    </row>
    <row r="675" spans="5:5" ht="15.75" customHeight="1" x14ac:dyDescent="0.25">
      <c r="E675" s="129"/>
    </row>
    <row r="676" spans="5:5" ht="15.75" customHeight="1" x14ac:dyDescent="0.25">
      <c r="E676" s="129"/>
    </row>
    <row r="677" spans="5:5" ht="15.75" customHeight="1" x14ac:dyDescent="0.25">
      <c r="E677" s="129"/>
    </row>
    <row r="678" spans="5:5" ht="15.75" customHeight="1" x14ac:dyDescent="0.25">
      <c r="E678" s="129"/>
    </row>
    <row r="679" spans="5:5" ht="15.75" customHeight="1" x14ac:dyDescent="0.25">
      <c r="E679" s="129"/>
    </row>
    <row r="680" spans="5:5" ht="15.75" customHeight="1" x14ac:dyDescent="0.25">
      <c r="E680" s="129"/>
    </row>
    <row r="681" spans="5:5" ht="15.75" customHeight="1" x14ac:dyDescent="0.25">
      <c r="E681" s="129"/>
    </row>
    <row r="682" spans="5:5" ht="15.75" customHeight="1" x14ac:dyDescent="0.25">
      <c r="E682" s="129"/>
    </row>
    <row r="683" spans="5:5" ht="15.75" customHeight="1" x14ac:dyDescent="0.25">
      <c r="E683" s="129"/>
    </row>
    <row r="684" spans="5:5" ht="15.75" customHeight="1" x14ac:dyDescent="0.25">
      <c r="E684" s="129"/>
    </row>
    <row r="685" spans="5:5" ht="15.75" customHeight="1" x14ac:dyDescent="0.25">
      <c r="E685" s="129"/>
    </row>
    <row r="686" spans="5:5" ht="15.75" customHeight="1" x14ac:dyDescent="0.25">
      <c r="E686" s="129"/>
    </row>
    <row r="687" spans="5:5" ht="15.75" customHeight="1" x14ac:dyDescent="0.25">
      <c r="E687" s="129"/>
    </row>
    <row r="688" spans="5:5" ht="15.75" customHeight="1" x14ac:dyDescent="0.25">
      <c r="E688" s="129"/>
    </row>
    <row r="689" spans="5:5" ht="15.75" customHeight="1" x14ac:dyDescent="0.25">
      <c r="E689" s="129"/>
    </row>
    <row r="690" spans="5:5" ht="15.75" customHeight="1" x14ac:dyDescent="0.25">
      <c r="E690" s="129"/>
    </row>
    <row r="691" spans="5:5" ht="15.75" customHeight="1" x14ac:dyDescent="0.25">
      <c r="E691" s="129"/>
    </row>
    <row r="692" spans="5:5" ht="15.75" customHeight="1" x14ac:dyDescent="0.25">
      <c r="E692" s="129"/>
    </row>
    <row r="693" spans="5:5" ht="15.75" customHeight="1" x14ac:dyDescent="0.25">
      <c r="E693" s="129"/>
    </row>
    <row r="694" spans="5:5" ht="15.75" customHeight="1" x14ac:dyDescent="0.25">
      <c r="E694" s="129"/>
    </row>
    <row r="695" spans="5:5" ht="15.75" customHeight="1" x14ac:dyDescent="0.25">
      <c r="E695" s="129"/>
    </row>
    <row r="696" spans="5:5" ht="15.75" customHeight="1" x14ac:dyDescent="0.25">
      <c r="E696" s="129"/>
    </row>
    <row r="697" spans="5:5" ht="15.75" customHeight="1" x14ac:dyDescent="0.25">
      <c r="E697" s="129"/>
    </row>
    <row r="698" spans="5:5" ht="15.75" customHeight="1" x14ac:dyDescent="0.25">
      <c r="E698" s="129"/>
    </row>
    <row r="699" spans="5:5" ht="15.75" customHeight="1" x14ac:dyDescent="0.25">
      <c r="E699" s="129"/>
    </row>
    <row r="700" spans="5:5" ht="15.75" customHeight="1" x14ac:dyDescent="0.25">
      <c r="E700" s="129"/>
    </row>
    <row r="701" spans="5:5" ht="15.75" customHeight="1" x14ac:dyDescent="0.25">
      <c r="E701" s="129"/>
    </row>
    <row r="702" spans="5:5" ht="15.75" customHeight="1" x14ac:dyDescent="0.25">
      <c r="E702" s="129"/>
    </row>
    <row r="703" spans="5:5" ht="15.75" customHeight="1" x14ac:dyDescent="0.25">
      <c r="E703" s="129"/>
    </row>
    <row r="704" spans="5:5" ht="15.75" customHeight="1" x14ac:dyDescent="0.25">
      <c r="E704" s="129"/>
    </row>
    <row r="705" spans="5:5" ht="15.75" customHeight="1" x14ac:dyDescent="0.25">
      <c r="E705" s="129"/>
    </row>
    <row r="706" spans="5:5" ht="15.75" customHeight="1" x14ac:dyDescent="0.25">
      <c r="E706" s="129"/>
    </row>
    <row r="707" spans="5:5" ht="15.75" customHeight="1" x14ac:dyDescent="0.25">
      <c r="E707" s="129"/>
    </row>
    <row r="708" spans="5:5" ht="15.75" customHeight="1" x14ac:dyDescent="0.25">
      <c r="E708" s="129"/>
    </row>
    <row r="709" spans="5:5" ht="15.75" customHeight="1" x14ac:dyDescent="0.25">
      <c r="E709" s="129"/>
    </row>
    <row r="710" spans="5:5" ht="15.75" customHeight="1" x14ac:dyDescent="0.25">
      <c r="E710" s="129"/>
    </row>
    <row r="711" spans="5:5" ht="15.75" customHeight="1" x14ac:dyDescent="0.25">
      <c r="E711" s="129"/>
    </row>
    <row r="712" spans="5:5" ht="15.75" customHeight="1" x14ac:dyDescent="0.25">
      <c r="E712" s="129"/>
    </row>
    <row r="713" spans="5:5" ht="15.75" customHeight="1" x14ac:dyDescent="0.25">
      <c r="E713" s="129"/>
    </row>
    <row r="714" spans="5:5" ht="15.75" customHeight="1" x14ac:dyDescent="0.25">
      <c r="E714" s="129"/>
    </row>
    <row r="715" spans="5:5" ht="15.75" customHeight="1" x14ac:dyDescent="0.25">
      <c r="E715" s="129"/>
    </row>
    <row r="716" spans="5:5" ht="15.75" customHeight="1" x14ac:dyDescent="0.25">
      <c r="E716" s="129"/>
    </row>
    <row r="717" spans="5:5" ht="15.75" customHeight="1" x14ac:dyDescent="0.25">
      <c r="E717" s="129"/>
    </row>
    <row r="718" spans="5:5" ht="15.75" customHeight="1" x14ac:dyDescent="0.25">
      <c r="E718" s="129"/>
    </row>
    <row r="719" spans="5:5" ht="15.75" customHeight="1" x14ac:dyDescent="0.25">
      <c r="E719" s="129"/>
    </row>
    <row r="720" spans="5:5" ht="15.75" customHeight="1" x14ac:dyDescent="0.25">
      <c r="E720" s="129"/>
    </row>
    <row r="721" spans="5:5" ht="15.75" customHeight="1" x14ac:dyDescent="0.25">
      <c r="E721" s="129"/>
    </row>
    <row r="722" spans="5:5" ht="15.75" customHeight="1" x14ac:dyDescent="0.25">
      <c r="E722" s="129"/>
    </row>
    <row r="723" spans="5:5" ht="15.75" customHeight="1" x14ac:dyDescent="0.25">
      <c r="E723" s="129"/>
    </row>
    <row r="724" spans="5:5" ht="15.75" customHeight="1" x14ac:dyDescent="0.25">
      <c r="E724" s="129"/>
    </row>
    <row r="725" spans="5:5" ht="15.75" customHeight="1" x14ac:dyDescent="0.25">
      <c r="E725" s="129"/>
    </row>
    <row r="726" spans="5:5" ht="15.75" customHeight="1" x14ac:dyDescent="0.25">
      <c r="E726" s="129"/>
    </row>
    <row r="727" spans="5:5" ht="15.75" customHeight="1" x14ac:dyDescent="0.25">
      <c r="E727" s="129"/>
    </row>
    <row r="728" spans="5:5" ht="15.75" customHeight="1" x14ac:dyDescent="0.25">
      <c r="E728" s="129"/>
    </row>
    <row r="729" spans="5:5" ht="15.75" customHeight="1" x14ac:dyDescent="0.25">
      <c r="E729" s="129"/>
    </row>
    <row r="730" spans="5:5" ht="15.75" customHeight="1" x14ac:dyDescent="0.25">
      <c r="E730" s="129"/>
    </row>
    <row r="731" spans="5:5" ht="15.75" customHeight="1" x14ac:dyDescent="0.25">
      <c r="E731" s="129"/>
    </row>
    <row r="732" spans="5:5" ht="15.75" customHeight="1" x14ac:dyDescent="0.25">
      <c r="E732" s="129"/>
    </row>
    <row r="733" spans="5:5" ht="15.75" customHeight="1" x14ac:dyDescent="0.25">
      <c r="E733" s="129"/>
    </row>
    <row r="734" spans="5:5" ht="15.75" customHeight="1" x14ac:dyDescent="0.25">
      <c r="E734" s="129"/>
    </row>
    <row r="735" spans="5:5" ht="15.75" customHeight="1" x14ac:dyDescent="0.25">
      <c r="E735" s="129"/>
    </row>
    <row r="736" spans="5:5" ht="15.75" customHeight="1" x14ac:dyDescent="0.25">
      <c r="E736" s="129"/>
    </row>
    <row r="737" spans="5:5" ht="15.75" customHeight="1" x14ac:dyDescent="0.25">
      <c r="E737" s="129"/>
    </row>
    <row r="738" spans="5:5" ht="15.75" customHeight="1" x14ac:dyDescent="0.25">
      <c r="E738" s="129"/>
    </row>
    <row r="739" spans="5:5" ht="15.75" customHeight="1" x14ac:dyDescent="0.25">
      <c r="E739" s="129"/>
    </row>
    <row r="740" spans="5:5" ht="15.75" customHeight="1" x14ac:dyDescent="0.25">
      <c r="E740" s="129"/>
    </row>
    <row r="741" spans="5:5" ht="15.75" customHeight="1" x14ac:dyDescent="0.25">
      <c r="E741" s="129"/>
    </row>
    <row r="742" spans="5:5" ht="15.75" customHeight="1" x14ac:dyDescent="0.25">
      <c r="E742" s="129"/>
    </row>
    <row r="743" spans="5:5" ht="15.75" customHeight="1" x14ac:dyDescent="0.25">
      <c r="E743" s="129"/>
    </row>
    <row r="744" spans="5:5" ht="15.75" customHeight="1" x14ac:dyDescent="0.25">
      <c r="E744" s="129"/>
    </row>
    <row r="745" spans="5:5" ht="15.75" customHeight="1" x14ac:dyDescent="0.25">
      <c r="E745" s="129"/>
    </row>
    <row r="746" spans="5:5" ht="15.75" customHeight="1" x14ac:dyDescent="0.25">
      <c r="E746" s="129"/>
    </row>
    <row r="747" spans="5:5" ht="15.75" customHeight="1" x14ac:dyDescent="0.25">
      <c r="E747" s="129"/>
    </row>
    <row r="748" spans="5:5" ht="15.75" customHeight="1" x14ac:dyDescent="0.25">
      <c r="E748" s="129"/>
    </row>
    <row r="749" spans="5:5" ht="15.75" customHeight="1" x14ac:dyDescent="0.25">
      <c r="E749" s="129"/>
    </row>
    <row r="750" spans="5:5" ht="15.75" customHeight="1" x14ac:dyDescent="0.25">
      <c r="E750" s="129"/>
    </row>
    <row r="751" spans="5:5" ht="15.75" customHeight="1" x14ac:dyDescent="0.25">
      <c r="E751" s="129"/>
    </row>
    <row r="752" spans="5:5" ht="15.75" customHeight="1" x14ac:dyDescent="0.25">
      <c r="E752" s="129"/>
    </row>
    <row r="753" spans="5:5" ht="15.75" customHeight="1" x14ac:dyDescent="0.25">
      <c r="E753" s="129"/>
    </row>
    <row r="754" spans="5:5" ht="15.75" customHeight="1" x14ac:dyDescent="0.25">
      <c r="E754" s="129"/>
    </row>
    <row r="755" spans="5:5" ht="15.75" customHeight="1" x14ac:dyDescent="0.25">
      <c r="E755" s="129"/>
    </row>
    <row r="756" spans="5:5" ht="15.75" customHeight="1" x14ac:dyDescent="0.25">
      <c r="E756" s="129"/>
    </row>
    <row r="757" spans="5:5" ht="15.75" customHeight="1" x14ac:dyDescent="0.25">
      <c r="E757" s="129"/>
    </row>
    <row r="758" spans="5:5" ht="15.75" customHeight="1" x14ac:dyDescent="0.25">
      <c r="E758" s="129"/>
    </row>
    <row r="759" spans="5:5" ht="15.75" customHeight="1" x14ac:dyDescent="0.25">
      <c r="E759" s="129"/>
    </row>
    <row r="760" spans="5:5" ht="15.75" customHeight="1" x14ac:dyDescent="0.25">
      <c r="E760" s="129"/>
    </row>
    <row r="761" spans="5:5" ht="15.75" customHeight="1" x14ac:dyDescent="0.25">
      <c r="E761" s="129"/>
    </row>
    <row r="762" spans="5:5" ht="15.75" customHeight="1" x14ac:dyDescent="0.25">
      <c r="E762" s="129"/>
    </row>
    <row r="763" spans="5:5" ht="15.75" customHeight="1" x14ac:dyDescent="0.25">
      <c r="E763" s="129"/>
    </row>
    <row r="764" spans="5:5" ht="15.75" customHeight="1" x14ac:dyDescent="0.25">
      <c r="E764" s="129"/>
    </row>
    <row r="765" spans="5:5" ht="15.75" customHeight="1" x14ac:dyDescent="0.25">
      <c r="E765" s="129"/>
    </row>
    <row r="766" spans="5:5" ht="15.75" customHeight="1" x14ac:dyDescent="0.25">
      <c r="E766" s="129"/>
    </row>
    <row r="767" spans="5:5" ht="15.75" customHeight="1" x14ac:dyDescent="0.25">
      <c r="E767" s="129"/>
    </row>
    <row r="768" spans="5:5" ht="15.75" customHeight="1" x14ac:dyDescent="0.25">
      <c r="E768" s="129"/>
    </row>
    <row r="769" spans="5:5" ht="15.75" customHeight="1" x14ac:dyDescent="0.25">
      <c r="E769" s="129"/>
    </row>
    <row r="770" spans="5:5" ht="15.75" customHeight="1" x14ac:dyDescent="0.25">
      <c r="E770" s="129"/>
    </row>
    <row r="771" spans="5:5" ht="15.75" customHeight="1" x14ac:dyDescent="0.25">
      <c r="E771" s="129"/>
    </row>
    <row r="772" spans="5:5" ht="15.75" customHeight="1" x14ac:dyDescent="0.25">
      <c r="E772" s="129"/>
    </row>
    <row r="773" spans="5:5" ht="15.75" customHeight="1" x14ac:dyDescent="0.25">
      <c r="E773" s="129"/>
    </row>
    <row r="774" spans="5:5" ht="15.75" customHeight="1" x14ac:dyDescent="0.25">
      <c r="E774" s="129"/>
    </row>
    <row r="775" spans="5:5" ht="15.75" customHeight="1" x14ac:dyDescent="0.25">
      <c r="E775" s="129"/>
    </row>
    <row r="776" spans="5:5" ht="15.75" customHeight="1" x14ac:dyDescent="0.25">
      <c r="E776" s="129"/>
    </row>
    <row r="777" spans="5:5" ht="15.75" customHeight="1" x14ac:dyDescent="0.25">
      <c r="E777" s="129"/>
    </row>
    <row r="778" spans="5:5" ht="15.75" customHeight="1" x14ac:dyDescent="0.25">
      <c r="E778" s="129"/>
    </row>
    <row r="779" spans="5:5" ht="15.75" customHeight="1" x14ac:dyDescent="0.25">
      <c r="E779" s="129"/>
    </row>
    <row r="780" spans="5:5" ht="15.75" customHeight="1" x14ac:dyDescent="0.25">
      <c r="E780" s="129"/>
    </row>
    <row r="781" spans="5:5" ht="15.75" customHeight="1" x14ac:dyDescent="0.25">
      <c r="E781" s="129"/>
    </row>
    <row r="782" spans="5:5" ht="15.75" customHeight="1" x14ac:dyDescent="0.25">
      <c r="E782" s="129"/>
    </row>
    <row r="783" spans="5:5" ht="15.75" customHeight="1" x14ac:dyDescent="0.25">
      <c r="E783" s="129"/>
    </row>
    <row r="784" spans="5:5" ht="15.75" customHeight="1" x14ac:dyDescent="0.25">
      <c r="E784" s="129"/>
    </row>
    <row r="785" spans="5:5" ht="15.75" customHeight="1" x14ac:dyDescent="0.25">
      <c r="E785" s="129"/>
    </row>
    <row r="786" spans="5:5" ht="15.75" customHeight="1" x14ac:dyDescent="0.25">
      <c r="E786" s="129"/>
    </row>
    <row r="787" spans="5:5" ht="15.75" customHeight="1" x14ac:dyDescent="0.25">
      <c r="E787" s="129"/>
    </row>
    <row r="788" spans="5:5" ht="15.75" customHeight="1" x14ac:dyDescent="0.25">
      <c r="E788" s="129"/>
    </row>
    <row r="789" spans="5:5" ht="15.75" customHeight="1" x14ac:dyDescent="0.25">
      <c r="E789" s="129"/>
    </row>
    <row r="790" spans="5:5" ht="15.75" customHeight="1" x14ac:dyDescent="0.25">
      <c r="E790" s="129"/>
    </row>
    <row r="791" spans="5:5" ht="15.75" customHeight="1" x14ac:dyDescent="0.25">
      <c r="E791" s="129"/>
    </row>
    <row r="792" spans="5:5" ht="15.75" customHeight="1" x14ac:dyDescent="0.25">
      <c r="E792" s="129"/>
    </row>
    <row r="793" spans="5:5" ht="15.75" customHeight="1" x14ac:dyDescent="0.25">
      <c r="E793" s="129"/>
    </row>
    <row r="794" spans="5:5" ht="15.75" customHeight="1" x14ac:dyDescent="0.25">
      <c r="E794" s="129"/>
    </row>
    <row r="795" spans="5:5" ht="15.75" customHeight="1" x14ac:dyDescent="0.25">
      <c r="E795" s="129"/>
    </row>
    <row r="796" spans="5:5" ht="15.75" customHeight="1" x14ac:dyDescent="0.25">
      <c r="E796" s="129"/>
    </row>
    <row r="797" spans="5:5" ht="15.75" customHeight="1" x14ac:dyDescent="0.25">
      <c r="E797" s="129"/>
    </row>
    <row r="798" spans="5:5" ht="15.75" customHeight="1" x14ac:dyDescent="0.25">
      <c r="E798" s="129"/>
    </row>
    <row r="799" spans="5:5" ht="15.75" customHeight="1" x14ac:dyDescent="0.25">
      <c r="E799" s="129"/>
    </row>
    <row r="800" spans="5:5" ht="15.75" customHeight="1" x14ac:dyDescent="0.25">
      <c r="E800" s="129"/>
    </row>
    <row r="801" spans="5:5" ht="15.75" customHeight="1" x14ac:dyDescent="0.25">
      <c r="E801" s="129"/>
    </row>
    <row r="802" spans="5:5" ht="15.75" customHeight="1" x14ac:dyDescent="0.25">
      <c r="E802" s="129"/>
    </row>
    <row r="803" spans="5:5" ht="15.75" customHeight="1" x14ac:dyDescent="0.25">
      <c r="E803" s="129"/>
    </row>
    <row r="804" spans="5:5" ht="15.75" customHeight="1" x14ac:dyDescent="0.25">
      <c r="E804" s="129"/>
    </row>
    <row r="805" spans="5:5" ht="15.75" customHeight="1" x14ac:dyDescent="0.25">
      <c r="E805" s="129"/>
    </row>
    <row r="806" spans="5:5" ht="15.75" customHeight="1" x14ac:dyDescent="0.25">
      <c r="E806" s="129"/>
    </row>
    <row r="807" spans="5:5" ht="15.75" customHeight="1" x14ac:dyDescent="0.25">
      <c r="E807" s="129"/>
    </row>
    <row r="808" spans="5:5" ht="15.75" customHeight="1" x14ac:dyDescent="0.25">
      <c r="E808" s="129"/>
    </row>
    <row r="809" spans="5:5" ht="15.75" customHeight="1" x14ac:dyDescent="0.25">
      <c r="E809" s="129"/>
    </row>
    <row r="810" spans="5:5" ht="15.75" customHeight="1" x14ac:dyDescent="0.25">
      <c r="E810" s="129"/>
    </row>
    <row r="811" spans="5:5" ht="15.75" customHeight="1" x14ac:dyDescent="0.25">
      <c r="E811" s="129"/>
    </row>
    <row r="812" spans="5:5" ht="15.75" customHeight="1" x14ac:dyDescent="0.25">
      <c r="E812" s="129"/>
    </row>
    <row r="813" spans="5:5" ht="15.75" customHeight="1" x14ac:dyDescent="0.25">
      <c r="E813" s="129"/>
    </row>
    <row r="814" spans="5:5" ht="15.75" customHeight="1" x14ac:dyDescent="0.25">
      <c r="E814" s="129"/>
    </row>
    <row r="815" spans="5:5" ht="15.75" customHeight="1" x14ac:dyDescent="0.25">
      <c r="E815" s="129"/>
    </row>
    <row r="816" spans="5:5" ht="15.75" customHeight="1" x14ac:dyDescent="0.25">
      <c r="E816" s="129"/>
    </row>
    <row r="817" spans="5:5" ht="15.75" customHeight="1" x14ac:dyDescent="0.25">
      <c r="E817" s="129"/>
    </row>
    <row r="818" spans="5:5" ht="15.75" customHeight="1" x14ac:dyDescent="0.25">
      <c r="E818" s="129"/>
    </row>
    <row r="819" spans="5:5" ht="15.75" customHeight="1" x14ac:dyDescent="0.25">
      <c r="E819" s="129"/>
    </row>
    <row r="820" spans="5:5" ht="15.75" customHeight="1" x14ac:dyDescent="0.25">
      <c r="E820" s="129"/>
    </row>
    <row r="821" spans="5:5" ht="15.75" customHeight="1" x14ac:dyDescent="0.25">
      <c r="E821" s="129"/>
    </row>
    <row r="822" spans="5:5" ht="15.75" customHeight="1" x14ac:dyDescent="0.25">
      <c r="E822" s="129"/>
    </row>
    <row r="823" spans="5:5" ht="15.75" customHeight="1" x14ac:dyDescent="0.25">
      <c r="E823" s="129"/>
    </row>
    <row r="824" spans="5:5" ht="15.75" customHeight="1" x14ac:dyDescent="0.25">
      <c r="E824" s="129"/>
    </row>
    <row r="825" spans="5:5" ht="15.75" customHeight="1" x14ac:dyDescent="0.25">
      <c r="E825" s="129"/>
    </row>
    <row r="826" spans="5:5" ht="15.75" customHeight="1" x14ac:dyDescent="0.25">
      <c r="E826" s="129"/>
    </row>
    <row r="827" spans="5:5" ht="15.75" customHeight="1" x14ac:dyDescent="0.25">
      <c r="E827" s="129"/>
    </row>
    <row r="828" spans="5:5" ht="15.75" customHeight="1" x14ac:dyDescent="0.25">
      <c r="E828" s="129"/>
    </row>
    <row r="829" spans="5:5" ht="15.75" customHeight="1" x14ac:dyDescent="0.25">
      <c r="E829" s="129"/>
    </row>
    <row r="830" spans="5:5" ht="15.75" customHeight="1" x14ac:dyDescent="0.25">
      <c r="E830" s="129"/>
    </row>
    <row r="831" spans="5:5" ht="15.75" customHeight="1" x14ac:dyDescent="0.25">
      <c r="E831" s="129"/>
    </row>
    <row r="832" spans="5:5" ht="15.75" customHeight="1" x14ac:dyDescent="0.25">
      <c r="E832" s="129"/>
    </row>
    <row r="833" spans="5:5" ht="15.75" customHeight="1" x14ac:dyDescent="0.25">
      <c r="E833" s="129"/>
    </row>
    <row r="834" spans="5:5" ht="15.75" customHeight="1" x14ac:dyDescent="0.25">
      <c r="E834" s="129"/>
    </row>
    <row r="835" spans="5:5" ht="15.75" customHeight="1" x14ac:dyDescent="0.25">
      <c r="E835" s="129"/>
    </row>
    <row r="836" spans="5:5" ht="15.75" customHeight="1" x14ac:dyDescent="0.25">
      <c r="E836" s="129"/>
    </row>
    <row r="837" spans="5:5" ht="15.75" customHeight="1" x14ac:dyDescent="0.25">
      <c r="E837" s="129"/>
    </row>
    <row r="838" spans="5:5" ht="15.75" customHeight="1" x14ac:dyDescent="0.25">
      <c r="E838" s="129"/>
    </row>
    <row r="839" spans="5:5" ht="15.75" customHeight="1" x14ac:dyDescent="0.25">
      <c r="E839" s="129"/>
    </row>
    <row r="840" spans="5:5" ht="15.75" customHeight="1" x14ac:dyDescent="0.25">
      <c r="E840" s="129"/>
    </row>
    <row r="841" spans="5:5" ht="15.75" customHeight="1" x14ac:dyDescent="0.25">
      <c r="E841" s="129"/>
    </row>
    <row r="842" spans="5:5" ht="15.75" customHeight="1" x14ac:dyDescent="0.25">
      <c r="E842" s="129"/>
    </row>
    <row r="843" spans="5:5" ht="15.75" customHeight="1" x14ac:dyDescent="0.25">
      <c r="E843" s="129"/>
    </row>
    <row r="844" spans="5:5" ht="15.75" customHeight="1" x14ac:dyDescent="0.25">
      <c r="E844" s="129"/>
    </row>
    <row r="845" spans="5:5" ht="15.75" customHeight="1" x14ac:dyDescent="0.25">
      <c r="E845" s="129"/>
    </row>
    <row r="846" spans="5:5" ht="15.75" customHeight="1" x14ac:dyDescent="0.25">
      <c r="E846" s="129"/>
    </row>
    <row r="847" spans="5:5" ht="15.75" customHeight="1" x14ac:dyDescent="0.25">
      <c r="E847" s="129"/>
    </row>
    <row r="848" spans="5:5" ht="15.75" customHeight="1" x14ac:dyDescent="0.25">
      <c r="E848" s="129"/>
    </row>
    <row r="849" spans="5:5" ht="15.75" customHeight="1" x14ac:dyDescent="0.25">
      <c r="E849" s="129"/>
    </row>
    <row r="850" spans="5:5" ht="15.75" customHeight="1" x14ac:dyDescent="0.25">
      <c r="E850" s="129"/>
    </row>
    <row r="851" spans="5:5" ht="15.75" customHeight="1" x14ac:dyDescent="0.25">
      <c r="E851" s="129"/>
    </row>
    <row r="852" spans="5:5" ht="15.75" customHeight="1" x14ac:dyDescent="0.25">
      <c r="E852" s="129"/>
    </row>
    <row r="853" spans="5:5" ht="15.75" customHeight="1" x14ac:dyDescent="0.25">
      <c r="E853" s="129"/>
    </row>
    <row r="854" spans="5:5" ht="15.75" customHeight="1" x14ac:dyDescent="0.25">
      <c r="E854" s="129"/>
    </row>
    <row r="855" spans="5:5" ht="15.75" customHeight="1" x14ac:dyDescent="0.25">
      <c r="E855" s="129"/>
    </row>
    <row r="856" spans="5:5" ht="15.75" customHeight="1" x14ac:dyDescent="0.25">
      <c r="E856" s="129"/>
    </row>
    <row r="857" spans="5:5" ht="15.75" customHeight="1" x14ac:dyDescent="0.25">
      <c r="E857" s="129"/>
    </row>
    <row r="858" spans="5:5" ht="15.75" customHeight="1" x14ac:dyDescent="0.25">
      <c r="E858" s="129"/>
    </row>
    <row r="859" spans="5:5" ht="15.75" customHeight="1" x14ac:dyDescent="0.25">
      <c r="E859" s="129"/>
    </row>
    <row r="860" spans="5:5" ht="15.75" customHeight="1" x14ac:dyDescent="0.25">
      <c r="E860" s="129"/>
    </row>
    <row r="861" spans="5:5" ht="15.75" customHeight="1" x14ac:dyDescent="0.25">
      <c r="E861" s="129"/>
    </row>
    <row r="862" spans="5:5" ht="15.75" customHeight="1" x14ac:dyDescent="0.25">
      <c r="E862" s="129"/>
    </row>
    <row r="863" spans="5:5" ht="15.75" customHeight="1" x14ac:dyDescent="0.25">
      <c r="E863" s="129"/>
    </row>
    <row r="864" spans="5:5" ht="15.75" customHeight="1" x14ac:dyDescent="0.25">
      <c r="E864" s="129"/>
    </row>
    <row r="865" spans="5:5" ht="15.75" customHeight="1" x14ac:dyDescent="0.25">
      <c r="E865" s="129"/>
    </row>
    <row r="866" spans="5:5" ht="15.75" customHeight="1" x14ac:dyDescent="0.25">
      <c r="E866" s="129"/>
    </row>
    <row r="867" spans="5:5" ht="15.75" customHeight="1" x14ac:dyDescent="0.25">
      <c r="E867" s="129"/>
    </row>
    <row r="868" spans="5:5" ht="15.75" customHeight="1" x14ac:dyDescent="0.25">
      <c r="E868" s="129"/>
    </row>
    <row r="869" spans="5:5" ht="15.75" customHeight="1" x14ac:dyDescent="0.25">
      <c r="E869" s="129"/>
    </row>
    <row r="870" spans="5:5" ht="15.75" customHeight="1" x14ac:dyDescent="0.25">
      <c r="E870" s="129"/>
    </row>
    <row r="871" spans="5:5" ht="15.75" customHeight="1" x14ac:dyDescent="0.25">
      <c r="E871" s="129"/>
    </row>
    <row r="872" spans="5:5" ht="15.75" customHeight="1" x14ac:dyDescent="0.25">
      <c r="E872" s="129"/>
    </row>
    <row r="873" spans="5:5" ht="15.75" customHeight="1" x14ac:dyDescent="0.25">
      <c r="E873" s="129"/>
    </row>
    <row r="874" spans="5:5" ht="15.75" customHeight="1" x14ac:dyDescent="0.25">
      <c r="E874" s="129"/>
    </row>
    <row r="875" spans="5:5" ht="15.75" customHeight="1" x14ac:dyDescent="0.25">
      <c r="E875" s="129"/>
    </row>
    <row r="876" spans="5:5" ht="15.75" customHeight="1" x14ac:dyDescent="0.25">
      <c r="E876" s="129"/>
    </row>
    <row r="877" spans="5:5" ht="15.75" customHeight="1" x14ac:dyDescent="0.25">
      <c r="E877" s="129"/>
    </row>
    <row r="878" spans="5:5" ht="15.75" customHeight="1" x14ac:dyDescent="0.25">
      <c r="E878" s="129"/>
    </row>
    <row r="879" spans="5:5" ht="15.75" customHeight="1" x14ac:dyDescent="0.25">
      <c r="E879" s="129"/>
    </row>
    <row r="880" spans="5:5" ht="15.75" customHeight="1" x14ac:dyDescent="0.25">
      <c r="E880" s="129"/>
    </row>
    <row r="881" spans="5:5" ht="15.75" customHeight="1" x14ac:dyDescent="0.25">
      <c r="E881" s="129"/>
    </row>
    <row r="882" spans="5:5" ht="15.75" customHeight="1" x14ac:dyDescent="0.25">
      <c r="E882" s="129"/>
    </row>
    <row r="883" spans="5:5" ht="15.75" customHeight="1" x14ac:dyDescent="0.25">
      <c r="E883" s="129"/>
    </row>
    <row r="884" spans="5:5" ht="15.75" customHeight="1" x14ac:dyDescent="0.25">
      <c r="E884" s="129"/>
    </row>
    <row r="885" spans="5:5" ht="15.75" customHeight="1" x14ac:dyDescent="0.25">
      <c r="E885" s="129"/>
    </row>
    <row r="886" spans="5:5" ht="15.75" customHeight="1" x14ac:dyDescent="0.25">
      <c r="E886" s="129"/>
    </row>
    <row r="887" spans="5:5" ht="15.75" customHeight="1" x14ac:dyDescent="0.25">
      <c r="E887" s="129"/>
    </row>
    <row r="888" spans="5:5" ht="15.75" customHeight="1" x14ac:dyDescent="0.25">
      <c r="E888" s="129"/>
    </row>
    <row r="889" spans="5:5" ht="15.75" customHeight="1" x14ac:dyDescent="0.25">
      <c r="E889" s="129"/>
    </row>
    <row r="890" spans="5:5" ht="15.75" customHeight="1" x14ac:dyDescent="0.25">
      <c r="E890" s="129"/>
    </row>
    <row r="891" spans="5:5" ht="15.75" customHeight="1" x14ac:dyDescent="0.25">
      <c r="E891" s="129"/>
    </row>
    <row r="892" spans="5:5" ht="15.75" customHeight="1" x14ac:dyDescent="0.25">
      <c r="E892" s="129"/>
    </row>
    <row r="893" spans="5:5" ht="15.75" customHeight="1" x14ac:dyDescent="0.25">
      <c r="E893" s="129"/>
    </row>
    <row r="894" spans="5:5" ht="15.75" customHeight="1" x14ac:dyDescent="0.25">
      <c r="E894" s="129"/>
    </row>
    <row r="895" spans="5:5" ht="15.75" customHeight="1" x14ac:dyDescent="0.25">
      <c r="E895" s="129"/>
    </row>
    <row r="896" spans="5:5" ht="15.75" customHeight="1" x14ac:dyDescent="0.25">
      <c r="E896" s="129"/>
    </row>
    <row r="897" spans="5:5" ht="15.75" customHeight="1" x14ac:dyDescent="0.25">
      <c r="E897" s="129"/>
    </row>
    <row r="898" spans="5:5" ht="15.75" customHeight="1" x14ac:dyDescent="0.25">
      <c r="E898" s="129"/>
    </row>
    <row r="899" spans="5:5" ht="15.75" customHeight="1" x14ac:dyDescent="0.25">
      <c r="E899" s="129"/>
    </row>
    <row r="900" spans="5:5" ht="15.75" customHeight="1" x14ac:dyDescent="0.25">
      <c r="E900" s="129"/>
    </row>
    <row r="901" spans="5:5" ht="15.75" customHeight="1" x14ac:dyDescent="0.25">
      <c r="E901" s="129"/>
    </row>
    <row r="902" spans="5:5" ht="15.75" customHeight="1" x14ac:dyDescent="0.25">
      <c r="E902" s="129"/>
    </row>
    <row r="903" spans="5:5" ht="15.75" customHeight="1" x14ac:dyDescent="0.25">
      <c r="E903" s="129"/>
    </row>
    <row r="904" spans="5:5" ht="15.75" customHeight="1" x14ac:dyDescent="0.25">
      <c r="E904" s="129"/>
    </row>
    <row r="905" spans="5:5" ht="15.75" customHeight="1" x14ac:dyDescent="0.25">
      <c r="E905" s="129"/>
    </row>
    <row r="906" spans="5:5" ht="15.75" customHeight="1" x14ac:dyDescent="0.25">
      <c r="E906" s="129"/>
    </row>
    <row r="907" spans="5:5" ht="15.75" customHeight="1" x14ac:dyDescent="0.25">
      <c r="E907" s="129"/>
    </row>
    <row r="908" spans="5:5" ht="15.75" customHeight="1" x14ac:dyDescent="0.25">
      <c r="E908" s="129"/>
    </row>
    <row r="909" spans="5:5" ht="15.75" customHeight="1" x14ac:dyDescent="0.25">
      <c r="E909" s="129"/>
    </row>
    <row r="910" spans="5:5" ht="15.75" customHeight="1" x14ac:dyDescent="0.25">
      <c r="E910" s="129"/>
    </row>
    <row r="911" spans="5:5" ht="15.75" customHeight="1" x14ac:dyDescent="0.25">
      <c r="E911" s="129"/>
    </row>
    <row r="912" spans="5:5" ht="15.75" customHeight="1" x14ac:dyDescent="0.25">
      <c r="E912" s="129"/>
    </row>
    <row r="913" spans="5:5" ht="15.75" customHeight="1" x14ac:dyDescent="0.25">
      <c r="E913" s="129"/>
    </row>
    <row r="914" spans="5:5" ht="15.75" customHeight="1" x14ac:dyDescent="0.25">
      <c r="E914" s="129"/>
    </row>
    <row r="915" spans="5:5" ht="15.75" customHeight="1" x14ac:dyDescent="0.25">
      <c r="E915" s="129"/>
    </row>
    <row r="916" spans="5:5" ht="15.75" customHeight="1" x14ac:dyDescent="0.25">
      <c r="E916" s="129"/>
    </row>
    <row r="917" spans="5:5" ht="15.75" customHeight="1" x14ac:dyDescent="0.25">
      <c r="E917" s="129"/>
    </row>
    <row r="918" spans="5:5" ht="15.75" customHeight="1" x14ac:dyDescent="0.25">
      <c r="E918" s="129"/>
    </row>
    <row r="919" spans="5:5" ht="15.75" customHeight="1" x14ac:dyDescent="0.25">
      <c r="E919" s="129"/>
    </row>
    <row r="920" spans="5:5" ht="15.75" customHeight="1" x14ac:dyDescent="0.25">
      <c r="E920" s="129"/>
    </row>
    <row r="921" spans="5:5" ht="15.75" customHeight="1" x14ac:dyDescent="0.25">
      <c r="E921" s="129"/>
    </row>
    <row r="922" spans="5:5" ht="15.75" customHeight="1" x14ac:dyDescent="0.25">
      <c r="E922" s="129"/>
    </row>
    <row r="923" spans="5:5" ht="15.75" customHeight="1" x14ac:dyDescent="0.25">
      <c r="E923" s="129"/>
    </row>
    <row r="924" spans="5:5" ht="15.75" customHeight="1" x14ac:dyDescent="0.25">
      <c r="E924" s="129"/>
    </row>
    <row r="925" spans="5:5" ht="15.75" customHeight="1" x14ac:dyDescent="0.25">
      <c r="E925" s="129"/>
    </row>
    <row r="926" spans="5:5" ht="15.75" customHeight="1" x14ac:dyDescent="0.25">
      <c r="E926" s="129"/>
    </row>
    <row r="927" spans="5:5" ht="15.75" customHeight="1" x14ac:dyDescent="0.25">
      <c r="E927" s="129"/>
    </row>
    <row r="928" spans="5:5" ht="15.75" customHeight="1" x14ac:dyDescent="0.25">
      <c r="E928" s="129"/>
    </row>
    <row r="929" spans="5:5" ht="15.75" customHeight="1" x14ac:dyDescent="0.25">
      <c r="E929" s="129"/>
    </row>
    <row r="930" spans="5:5" ht="15.75" customHeight="1" x14ac:dyDescent="0.25">
      <c r="E930" s="129"/>
    </row>
    <row r="931" spans="5:5" ht="15.75" customHeight="1" x14ac:dyDescent="0.25">
      <c r="E931" s="129"/>
    </row>
    <row r="932" spans="5:5" ht="15.75" customHeight="1" x14ac:dyDescent="0.25">
      <c r="E932" s="129"/>
    </row>
    <row r="933" spans="5:5" ht="15.75" customHeight="1" x14ac:dyDescent="0.25">
      <c r="E933" s="129"/>
    </row>
    <row r="934" spans="5:5" ht="15.75" customHeight="1" x14ac:dyDescent="0.25">
      <c r="E934" s="129"/>
    </row>
    <row r="935" spans="5:5" ht="15.75" customHeight="1" x14ac:dyDescent="0.25">
      <c r="E935" s="129"/>
    </row>
    <row r="936" spans="5:5" ht="15.75" customHeight="1" x14ac:dyDescent="0.25">
      <c r="E936" s="129"/>
    </row>
    <row r="937" spans="5:5" ht="15.75" customHeight="1" x14ac:dyDescent="0.25">
      <c r="E937" s="129"/>
    </row>
    <row r="938" spans="5:5" ht="15.75" customHeight="1" x14ac:dyDescent="0.25">
      <c r="E938" s="129"/>
    </row>
    <row r="939" spans="5:5" ht="15.75" customHeight="1" x14ac:dyDescent="0.25">
      <c r="E939" s="129"/>
    </row>
    <row r="940" spans="5:5" ht="15.75" customHeight="1" x14ac:dyDescent="0.25">
      <c r="E940" s="129"/>
    </row>
    <row r="941" spans="5:5" ht="15.75" customHeight="1" x14ac:dyDescent="0.25">
      <c r="E941" s="129"/>
    </row>
    <row r="942" spans="5:5" ht="15.75" customHeight="1" x14ac:dyDescent="0.25">
      <c r="E942" s="129"/>
    </row>
    <row r="943" spans="5:5" ht="15.75" customHeight="1" x14ac:dyDescent="0.25">
      <c r="E943" s="129"/>
    </row>
    <row r="944" spans="5:5" ht="15.75" customHeight="1" x14ac:dyDescent="0.25">
      <c r="E944" s="129"/>
    </row>
    <row r="945" spans="5:5" ht="15.75" customHeight="1" x14ac:dyDescent="0.25">
      <c r="E945" s="129"/>
    </row>
    <row r="946" spans="5:5" ht="15.75" customHeight="1" x14ac:dyDescent="0.25">
      <c r="E946" s="129"/>
    </row>
    <row r="947" spans="5:5" ht="15.75" customHeight="1" x14ac:dyDescent="0.25">
      <c r="E947" s="129"/>
    </row>
    <row r="948" spans="5:5" ht="15.75" customHeight="1" x14ac:dyDescent="0.25">
      <c r="E948" s="129"/>
    </row>
    <row r="949" spans="5:5" ht="15.75" customHeight="1" x14ac:dyDescent="0.25">
      <c r="E949" s="129"/>
    </row>
    <row r="950" spans="5:5" ht="15.75" customHeight="1" x14ac:dyDescent="0.25">
      <c r="E950" s="129"/>
    </row>
    <row r="951" spans="5:5" ht="15.75" customHeight="1" x14ac:dyDescent="0.25">
      <c r="E951" s="129"/>
    </row>
    <row r="952" spans="5:5" ht="15.75" customHeight="1" x14ac:dyDescent="0.25">
      <c r="E952" s="129"/>
    </row>
    <row r="953" spans="5:5" ht="15.75" customHeight="1" x14ac:dyDescent="0.25">
      <c r="E953" s="129"/>
    </row>
    <row r="954" spans="5:5" ht="15.75" customHeight="1" x14ac:dyDescent="0.25">
      <c r="E954" s="129"/>
    </row>
    <row r="955" spans="5:5" ht="15.75" customHeight="1" x14ac:dyDescent="0.25">
      <c r="E955" s="129"/>
    </row>
    <row r="956" spans="5:5" ht="15.75" customHeight="1" x14ac:dyDescent="0.25">
      <c r="E956" s="129"/>
    </row>
    <row r="957" spans="5:5" ht="15.75" customHeight="1" x14ac:dyDescent="0.25">
      <c r="E957" s="129"/>
    </row>
    <row r="958" spans="5:5" ht="15.75" customHeight="1" x14ac:dyDescent="0.25">
      <c r="E958" s="129"/>
    </row>
    <row r="959" spans="5:5" ht="15.75" customHeight="1" x14ac:dyDescent="0.25">
      <c r="E959" s="129"/>
    </row>
    <row r="960" spans="5:5" ht="15.75" customHeight="1" x14ac:dyDescent="0.25">
      <c r="E960" s="129"/>
    </row>
    <row r="961" spans="5:5" ht="15.75" customHeight="1" x14ac:dyDescent="0.25">
      <c r="E961" s="129"/>
    </row>
    <row r="962" spans="5:5" ht="15.75" customHeight="1" x14ac:dyDescent="0.25">
      <c r="E962" s="129"/>
    </row>
    <row r="963" spans="5:5" ht="15.75" customHeight="1" x14ac:dyDescent="0.25">
      <c r="E963" s="129"/>
    </row>
    <row r="964" spans="5:5" ht="15.75" customHeight="1" x14ac:dyDescent="0.25">
      <c r="E964" s="129"/>
    </row>
    <row r="965" spans="5:5" ht="15.75" customHeight="1" x14ac:dyDescent="0.25">
      <c r="E965" s="129"/>
    </row>
    <row r="966" spans="5:5" ht="15.75" customHeight="1" x14ac:dyDescent="0.25">
      <c r="E966" s="129"/>
    </row>
    <row r="967" spans="5:5" ht="15.75" customHeight="1" x14ac:dyDescent="0.25">
      <c r="E967" s="129"/>
    </row>
    <row r="968" spans="5:5" ht="15.75" customHeight="1" x14ac:dyDescent="0.25">
      <c r="E968" s="129"/>
    </row>
    <row r="969" spans="5:5" ht="15.75" customHeight="1" x14ac:dyDescent="0.25">
      <c r="E969" s="129"/>
    </row>
    <row r="970" spans="5:5" ht="15.75" customHeight="1" x14ac:dyDescent="0.25">
      <c r="E970" s="129"/>
    </row>
    <row r="971" spans="5:5" ht="15.75" customHeight="1" x14ac:dyDescent="0.25">
      <c r="E971" s="129"/>
    </row>
    <row r="972" spans="5:5" ht="15.75" customHeight="1" x14ac:dyDescent="0.25">
      <c r="E972" s="129"/>
    </row>
    <row r="973" spans="5:5" ht="15.75" customHeight="1" x14ac:dyDescent="0.25">
      <c r="E973" s="129"/>
    </row>
    <row r="974" spans="5:5" ht="15.75" customHeight="1" x14ac:dyDescent="0.25">
      <c r="E974" s="129"/>
    </row>
    <row r="975" spans="5:5" ht="15.75" customHeight="1" x14ac:dyDescent="0.25">
      <c r="E975" s="129"/>
    </row>
    <row r="976" spans="5:5" ht="15.75" customHeight="1" x14ac:dyDescent="0.25">
      <c r="E976" s="129"/>
    </row>
    <row r="977" spans="5:5" ht="15.75" customHeight="1" x14ac:dyDescent="0.25">
      <c r="E977" s="129"/>
    </row>
    <row r="978" spans="5:5" ht="15.75" customHeight="1" x14ac:dyDescent="0.25">
      <c r="E978" s="129"/>
    </row>
    <row r="979" spans="5:5" ht="15.75" customHeight="1" x14ac:dyDescent="0.25">
      <c r="E979" s="129"/>
    </row>
    <row r="980" spans="5:5" ht="15.75" customHeight="1" x14ac:dyDescent="0.25">
      <c r="E980" s="129"/>
    </row>
    <row r="981" spans="5:5" ht="15.75" customHeight="1" x14ac:dyDescent="0.25">
      <c r="E981" s="129"/>
    </row>
    <row r="982" spans="5:5" ht="15.75" customHeight="1" x14ac:dyDescent="0.25">
      <c r="E982" s="129"/>
    </row>
    <row r="983" spans="5:5" ht="15.75" customHeight="1" x14ac:dyDescent="0.25">
      <c r="E983" s="129"/>
    </row>
    <row r="984" spans="5:5" ht="15.75" customHeight="1" x14ac:dyDescent="0.25">
      <c r="E984" s="129"/>
    </row>
    <row r="985" spans="5:5" ht="15.75" customHeight="1" x14ac:dyDescent="0.25">
      <c r="E985" s="129"/>
    </row>
    <row r="986" spans="5:5" ht="15.75" customHeight="1" x14ac:dyDescent="0.25">
      <c r="E986" s="129"/>
    </row>
    <row r="987" spans="5:5" ht="15.75" customHeight="1" x14ac:dyDescent="0.25">
      <c r="E987" s="129"/>
    </row>
    <row r="988" spans="5:5" ht="15.75" customHeight="1" x14ac:dyDescent="0.25">
      <c r="E988" s="129"/>
    </row>
    <row r="989" spans="5:5" ht="15.75" customHeight="1" x14ac:dyDescent="0.25">
      <c r="E989" s="129"/>
    </row>
    <row r="990" spans="5:5" ht="15.75" customHeight="1" x14ac:dyDescent="0.25">
      <c r="E990" s="129"/>
    </row>
    <row r="991" spans="5:5" ht="15.75" customHeight="1" x14ac:dyDescent="0.25">
      <c r="E991" s="129"/>
    </row>
    <row r="992" spans="5:5" ht="15.75" customHeight="1" x14ac:dyDescent="0.25">
      <c r="E992" s="129"/>
    </row>
    <row r="993" spans="5:5" ht="15.75" customHeight="1" x14ac:dyDescent="0.25">
      <c r="E993" s="129"/>
    </row>
    <row r="994" spans="5:5" ht="15.75" customHeight="1" x14ac:dyDescent="0.25">
      <c r="E994" s="129"/>
    </row>
    <row r="995" spans="5:5" ht="15.75" customHeight="1" x14ac:dyDescent="0.25">
      <c r="E995" s="129"/>
    </row>
    <row r="996" spans="5:5" ht="15.75" customHeight="1" x14ac:dyDescent="0.25">
      <c r="E996" s="129"/>
    </row>
    <row r="997" spans="5:5" ht="15.75" customHeight="1" x14ac:dyDescent="0.25">
      <c r="E997" s="129"/>
    </row>
    <row r="998" spans="5:5" ht="15.75" customHeight="1" x14ac:dyDescent="0.25">
      <c r="E998" s="129"/>
    </row>
    <row r="999" spans="5:5" ht="15.75" customHeight="1" x14ac:dyDescent="0.25">
      <c r="E999" s="129"/>
    </row>
    <row r="1000" spans="5:5" ht="15.75" customHeight="1" x14ac:dyDescent="0.25">
      <c r="E1000" s="129"/>
    </row>
    <row r="1001" spans="5:5" ht="15.75" customHeight="1" x14ac:dyDescent="0.25">
      <c r="E1001" s="129"/>
    </row>
    <row r="1002" spans="5:5" ht="15.75" customHeight="1" x14ac:dyDescent="0.25">
      <c r="E1002" s="129"/>
    </row>
  </sheetData>
  <mergeCells count="44">
    <mergeCell ref="B72:E72"/>
    <mergeCell ref="B73:E73"/>
    <mergeCell ref="B55:E55"/>
    <mergeCell ref="B56:E56"/>
    <mergeCell ref="C57:D57"/>
    <mergeCell ref="B63:E63"/>
    <mergeCell ref="B67:E67"/>
    <mergeCell ref="B71:E71"/>
    <mergeCell ref="B51:E51"/>
    <mergeCell ref="B17:C17"/>
    <mergeCell ref="F17:L17"/>
    <mergeCell ref="B18:C18"/>
    <mergeCell ref="F18:L18"/>
    <mergeCell ref="B19:I19"/>
    <mergeCell ref="J19:L19"/>
    <mergeCell ref="B27:E27"/>
    <mergeCell ref="B31:E31"/>
    <mergeCell ref="B35:E35"/>
    <mergeCell ref="B36:E36"/>
    <mergeCell ref="B45:E45"/>
    <mergeCell ref="B14:C14"/>
    <mergeCell ref="F14:L14"/>
    <mergeCell ref="B15:C15"/>
    <mergeCell ref="F15:L15"/>
    <mergeCell ref="B16:C16"/>
    <mergeCell ref="F16:L16"/>
    <mergeCell ref="B11:C11"/>
    <mergeCell ref="F11:L11"/>
    <mergeCell ref="B12:C12"/>
    <mergeCell ref="F12:L12"/>
    <mergeCell ref="B13:C13"/>
    <mergeCell ref="F13:L13"/>
    <mergeCell ref="B8:C8"/>
    <mergeCell ref="F8:L8"/>
    <mergeCell ref="B9:C9"/>
    <mergeCell ref="F9:L9"/>
    <mergeCell ref="B10:C10"/>
    <mergeCell ref="F10:L10"/>
    <mergeCell ref="B3:L3"/>
    <mergeCell ref="B4:L4"/>
    <mergeCell ref="B5:L5"/>
    <mergeCell ref="B6:L6"/>
    <mergeCell ref="B7:C7"/>
    <mergeCell ref="F7:L7"/>
  </mergeCells>
  <phoneticPr fontId="37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L1002"/>
  <sheetViews>
    <sheetView zoomScaleNormal="100" workbookViewId="0">
      <selection activeCell="B5" sqref="B5:L5"/>
    </sheetView>
  </sheetViews>
  <sheetFormatPr baseColWidth="10" defaultColWidth="14.42578125" defaultRowHeight="15" x14ac:dyDescent="0.25"/>
  <cols>
    <col min="1" max="2" width="5.28515625" customWidth="1"/>
    <col min="3" max="3" width="37.85546875" customWidth="1"/>
    <col min="4" max="4" width="8.42578125" customWidth="1"/>
    <col min="5" max="5" width="7.85546875" customWidth="1"/>
    <col min="6" max="6" width="11.42578125" hidden="1" customWidth="1"/>
    <col min="7" max="7" width="11.42578125" customWidth="1"/>
    <col min="8" max="8" width="11.85546875" customWidth="1"/>
    <col min="9" max="9" width="10.7109375" customWidth="1"/>
    <col min="10" max="10" width="13" customWidth="1"/>
    <col min="11" max="11" width="13" bestFit="1" customWidth="1"/>
    <col min="12" max="12" width="13.28515625" customWidth="1"/>
    <col min="13" max="27" width="10.7109375" customWidth="1"/>
  </cols>
  <sheetData>
    <row r="1" spans="2:12" x14ac:dyDescent="0.25">
      <c r="E1" s="129"/>
    </row>
    <row r="2" spans="2:12" ht="15.75" thickBot="1" x14ac:dyDescent="0.3">
      <c r="E2" s="129"/>
    </row>
    <row r="3" spans="2:12" x14ac:dyDescent="0.25">
      <c r="B3" s="471" t="s">
        <v>55</v>
      </c>
      <c r="C3" s="472"/>
      <c r="D3" s="472"/>
      <c r="E3" s="472"/>
      <c r="F3" s="472"/>
      <c r="G3" s="472"/>
      <c r="H3" s="472"/>
      <c r="I3" s="472"/>
      <c r="J3" s="472"/>
      <c r="K3" s="472"/>
      <c r="L3" s="473"/>
    </row>
    <row r="4" spans="2:12" x14ac:dyDescent="0.25">
      <c r="B4" s="474" t="s">
        <v>303</v>
      </c>
      <c r="C4" s="376"/>
      <c r="D4" s="376"/>
      <c r="E4" s="376"/>
      <c r="F4" s="376"/>
      <c r="G4" s="376"/>
      <c r="H4" s="376"/>
      <c r="I4" s="376"/>
      <c r="J4" s="376"/>
      <c r="K4" s="376"/>
      <c r="L4" s="475"/>
    </row>
    <row r="5" spans="2:12" x14ac:dyDescent="0.25">
      <c r="B5" s="476" t="s">
        <v>144</v>
      </c>
      <c r="C5" s="376"/>
      <c r="D5" s="376"/>
      <c r="E5" s="376"/>
      <c r="F5" s="376"/>
      <c r="G5" s="376"/>
      <c r="H5" s="376"/>
      <c r="I5" s="376"/>
      <c r="J5" s="376"/>
      <c r="K5" s="376"/>
      <c r="L5" s="475"/>
    </row>
    <row r="6" spans="2:12" x14ac:dyDescent="0.25">
      <c r="B6" s="476" t="s">
        <v>57</v>
      </c>
      <c r="C6" s="376"/>
      <c r="D6" s="376"/>
      <c r="E6" s="376"/>
      <c r="F6" s="376"/>
      <c r="G6" s="376"/>
      <c r="H6" s="376"/>
      <c r="I6" s="376"/>
      <c r="J6" s="376"/>
      <c r="K6" s="376"/>
      <c r="L6" s="475"/>
    </row>
    <row r="7" spans="2:12" x14ac:dyDescent="0.25">
      <c r="B7" s="477" t="s">
        <v>58</v>
      </c>
      <c r="C7" s="478"/>
      <c r="D7" s="143" t="s">
        <v>35</v>
      </c>
      <c r="E7" s="143" t="s">
        <v>59</v>
      </c>
      <c r="F7" s="479" t="s">
        <v>60</v>
      </c>
      <c r="G7" s="479"/>
      <c r="H7" s="478"/>
      <c r="I7" s="478"/>
      <c r="J7" s="478"/>
      <c r="K7" s="478"/>
      <c r="L7" s="480"/>
    </row>
    <row r="8" spans="2:12" x14ac:dyDescent="0.25">
      <c r="B8" s="481" t="s">
        <v>61</v>
      </c>
      <c r="C8" s="478"/>
      <c r="D8" s="144" t="s">
        <v>127</v>
      </c>
      <c r="E8" s="145">
        <v>1</v>
      </c>
      <c r="F8" s="482" t="s">
        <v>190</v>
      </c>
      <c r="G8" s="482"/>
      <c r="H8" s="478"/>
      <c r="I8" s="478"/>
      <c r="J8" s="478"/>
      <c r="K8" s="478"/>
      <c r="L8" s="480"/>
    </row>
    <row r="9" spans="2:12" ht="22.5" customHeight="1" x14ac:dyDescent="0.25">
      <c r="B9" s="483" t="s">
        <v>191</v>
      </c>
      <c r="C9" s="478"/>
      <c r="D9" s="146" t="s">
        <v>154</v>
      </c>
      <c r="E9" s="147">
        <v>625</v>
      </c>
      <c r="F9" s="482"/>
      <c r="G9" s="482"/>
      <c r="H9" s="478"/>
      <c r="I9" s="478"/>
      <c r="J9" s="478"/>
      <c r="K9" s="478"/>
      <c r="L9" s="480"/>
    </row>
    <row r="10" spans="2:12" x14ac:dyDescent="0.25">
      <c r="B10" s="481" t="s">
        <v>192</v>
      </c>
      <c r="C10" s="478"/>
      <c r="D10" s="144" t="s">
        <v>116</v>
      </c>
      <c r="E10" s="148">
        <v>0.2</v>
      </c>
      <c r="F10" s="482"/>
      <c r="G10" s="482"/>
      <c r="H10" s="478"/>
      <c r="I10" s="478"/>
      <c r="J10" s="478"/>
      <c r="K10" s="478"/>
      <c r="L10" s="480"/>
    </row>
    <row r="11" spans="2:12" x14ac:dyDescent="0.25">
      <c r="B11" s="481" t="s">
        <v>193</v>
      </c>
      <c r="C11" s="478"/>
      <c r="D11" s="144" t="s">
        <v>194</v>
      </c>
      <c r="E11" s="145">
        <v>80</v>
      </c>
      <c r="F11" s="482" t="s">
        <v>195</v>
      </c>
      <c r="G11" s="482"/>
      <c r="H11" s="478"/>
      <c r="I11" s="478"/>
      <c r="J11" s="478"/>
      <c r="K11" s="478"/>
      <c r="L11" s="480"/>
    </row>
    <row r="12" spans="2:12" x14ac:dyDescent="0.25">
      <c r="B12" s="481" t="s">
        <v>196</v>
      </c>
      <c r="C12" s="478"/>
      <c r="D12" s="144" t="s">
        <v>13</v>
      </c>
      <c r="E12" s="149">
        <v>50</v>
      </c>
      <c r="F12" s="482"/>
      <c r="G12" s="482"/>
      <c r="H12" s="478"/>
      <c r="I12" s="478"/>
      <c r="J12" s="478"/>
      <c r="K12" s="478"/>
      <c r="L12" s="480"/>
    </row>
    <row r="13" spans="2:12" x14ac:dyDescent="0.25">
      <c r="B13" s="481" t="s">
        <v>134</v>
      </c>
      <c r="C13" s="478"/>
      <c r="D13" s="144" t="s">
        <v>13</v>
      </c>
      <c r="E13" s="145">
        <v>1</v>
      </c>
      <c r="F13" s="482" t="s">
        <v>122</v>
      </c>
      <c r="G13" s="482"/>
      <c r="H13" s="478"/>
      <c r="I13" s="478"/>
      <c r="J13" s="478"/>
      <c r="K13" s="478"/>
      <c r="L13" s="480"/>
    </row>
    <row r="14" spans="2:12" x14ac:dyDescent="0.25">
      <c r="B14" s="481" t="s">
        <v>197</v>
      </c>
      <c r="C14" s="478"/>
      <c r="D14" s="144" t="s">
        <v>194</v>
      </c>
      <c r="E14" s="145">
        <v>3</v>
      </c>
      <c r="F14" s="482" t="s">
        <v>198</v>
      </c>
      <c r="G14" s="482"/>
      <c r="H14" s="478"/>
      <c r="I14" s="478"/>
      <c r="J14" s="478"/>
      <c r="K14" s="478"/>
      <c r="L14" s="480"/>
    </row>
    <row r="15" spans="2:12" x14ac:dyDescent="0.25">
      <c r="B15" s="481" t="s">
        <v>199</v>
      </c>
      <c r="C15" s="478"/>
      <c r="D15" s="144" t="s">
        <v>13</v>
      </c>
      <c r="E15" s="145">
        <v>0.38</v>
      </c>
      <c r="F15" s="482"/>
      <c r="G15" s="482"/>
      <c r="H15" s="478"/>
      <c r="I15" s="478"/>
      <c r="J15" s="478"/>
      <c r="K15" s="478"/>
      <c r="L15" s="480"/>
    </row>
    <row r="16" spans="2:12" x14ac:dyDescent="0.25">
      <c r="B16" s="481" t="s">
        <v>200</v>
      </c>
      <c r="C16" s="478"/>
      <c r="D16" s="144" t="s">
        <v>127</v>
      </c>
      <c r="E16" s="150"/>
      <c r="F16" s="482" t="s">
        <v>201</v>
      </c>
      <c r="G16" s="482"/>
      <c r="H16" s="478"/>
      <c r="I16" s="478"/>
      <c r="J16" s="478"/>
      <c r="K16" s="478"/>
      <c r="L16" s="480"/>
    </row>
    <row r="17" spans="2:12" x14ac:dyDescent="0.25">
      <c r="B17" s="481" t="s">
        <v>202</v>
      </c>
      <c r="C17" s="478"/>
      <c r="D17" s="144" t="s">
        <v>127</v>
      </c>
      <c r="E17" s="151">
        <v>28</v>
      </c>
      <c r="F17" s="482" t="s">
        <v>203</v>
      </c>
      <c r="G17" s="482"/>
      <c r="H17" s="478"/>
      <c r="I17" s="478"/>
      <c r="J17" s="478"/>
      <c r="K17" s="478"/>
      <c r="L17" s="480"/>
    </row>
    <row r="18" spans="2:12" x14ac:dyDescent="0.25">
      <c r="B18" s="481" t="s">
        <v>204</v>
      </c>
      <c r="C18" s="478"/>
      <c r="D18" s="144" t="s">
        <v>127</v>
      </c>
      <c r="E18" s="152"/>
      <c r="F18" s="482" t="s">
        <v>205</v>
      </c>
      <c r="G18" s="482"/>
      <c r="H18" s="478"/>
      <c r="I18" s="478"/>
      <c r="J18" s="478"/>
      <c r="K18" s="478"/>
      <c r="L18" s="480"/>
    </row>
    <row r="19" spans="2:12" ht="6" customHeight="1" x14ac:dyDescent="0.25">
      <c r="B19" s="486"/>
      <c r="C19" s="478"/>
      <c r="D19" s="478"/>
      <c r="E19" s="478"/>
      <c r="F19" s="478"/>
      <c r="G19" s="478"/>
      <c r="H19" s="478"/>
      <c r="I19" s="478"/>
      <c r="J19" s="487"/>
      <c r="K19" s="478"/>
      <c r="L19" s="480"/>
    </row>
    <row r="20" spans="2:12" ht="38.25" x14ac:dyDescent="0.25">
      <c r="B20" s="154" t="s">
        <v>81</v>
      </c>
      <c r="C20" s="153" t="s">
        <v>58</v>
      </c>
      <c r="D20" s="153" t="s">
        <v>35</v>
      </c>
      <c r="E20" s="153" t="s">
        <v>59</v>
      </c>
      <c r="F20" s="153" t="s">
        <v>298</v>
      </c>
      <c r="G20" s="153" t="s">
        <v>299</v>
      </c>
      <c r="H20" s="153" t="s">
        <v>82</v>
      </c>
      <c r="I20" s="153" t="s">
        <v>83</v>
      </c>
      <c r="J20" s="153" t="s">
        <v>84</v>
      </c>
      <c r="K20" s="153" t="s">
        <v>85</v>
      </c>
      <c r="L20" s="155" t="s">
        <v>86</v>
      </c>
    </row>
    <row r="21" spans="2:12" ht="15.75" customHeight="1" x14ac:dyDescent="0.25">
      <c r="B21" s="318">
        <v>1</v>
      </c>
      <c r="C21" s="319" t="s">
        <v>206</v>
      </c>
      <c r="D21" s="319"/>
      <c r="E21" s="320"/>
      <c r="F21" s="321"/>
      <c r="G21" s="321"/>
      <c r="H21" s="322"/>
      <c r="I21" s="320"/>
      <c r="J21" s="323"/>
      <c r="K21" s="321"/>
      <c r="L21" s="324"/>
    </row>
    <row r="22" spans="2:12" ht="15.75" customHeight="1" x14ac:dyDescent="0.25">
      <c r="B22" s="325" t="s">
        <v>88</v>
      </c>
      <c r="C22" s="326" t="s">
        <v>87</v>
      </c>
      <c r="D22" s="326"/>
      <c r="E22" s="320"/>
      <c r="F22" s="321"/>
      <c r="G22" s="321"/>
      <c r="H22" s="322"/>
      <c r="I22" s="320"/>
      <c r="J22" s="323"/>
      <c r="K22" s="321"/>
      <c r="L22" s="324"/>
    </row>
    <row r="23" spans="2:12" ht="29.25" customHeight="1" x14ac:dyDescent="0.25">
      <c r="B23" s="327" t="s">
        <v>207</v>
      </c>
      <c r="C23" s="328" t="s">
        <v>208</v>
      </c>
      <c r="D23" s="329" t="s">
        <v>22</v>
      </c>
      <c r="E23" s="329">
        <v>625</v>
      </c>
      <c r="F23" s="583">
        <v>873</v>
      </c>
      <c r="G23" s="583">
        <f>F23*1.06</f>
        <v>925.38</v>
      </c>
      <c r="H23" s="583">
        <f>+G23*E23</f>
        <v>578362.5</v>
      </c>
      <c r="I23" s="329">
        <f t="shared" ref="I23:I26" si="0">E$16</f>
        <v>0</v>
      </c>
      <c r="J23" s="583">
        <f t="shared" ref="J23:J26" si="1">+I23*H23</f>
        <v>0</v>
      </c>
      <c r="K23" s="583">
        <f t="shared" ref="K23:K26" si="2">J23-L23</f>
        <v>0</v>
      </c>
      <c r="L23" s="603"/>
    </row>
    <row r="24" spans="2:12" ht="15.75" customHeight="1" x14ac:dyDescent="0.25">
      <c r="B24" s="327" t="s">
        <v>209</v>
      </c>
      <c r="C24" s="144" t="s">
        <v>25</v>
      </c>
      <c r="D24" s="329" t="s">
        <v>22</v>
      </c>
      <c r="E24" s="329">
        <v>625</v>
      </c>
      <c r="F24" s="584">
        <v>407</v>
      </c>
      <c r="G24" s="583">
        <f t="shared" ref="G24:G72" si="3">F24*1.06</f>
        <v>431.42</v>
      </c>
      <c r="H24" s="583">
        <f t="shared" ref="H24:H26" si="4">+G24*E24</f>
        <v>269637.5</v>
      </c>
      <c r="I24" s="329">
        <f t="shared" si="0"/>
        <v>0</v>
      </c>
      <c r="J24" s="583">
        <f t="shared" si="1"/>
        <v>0</v>
      </c>
      <c r="K24" s="584">
        <f t="shared" si="2"/>
        <v>0</v>
      </c>
      <c r="L24" s="603"/>
    </row>
    <row r="25" spans="2:12" ht="15.75" customHeight="1" x14ac:dyDescent="0.25">
      <c r="B25" s="327" t="s">
        <v>210</v>
      </c>
      <c r="C25" s="144" t="s">
        <v>30</v>
      </c>
      <c r="D25" s="329" t="s">
        <v>22</v>
      </c>
      <c r="E25" s="329">
        <v>625</v>
      </c>
      <c r="F25" s="584">
        <v>244</v>
      </c>
      <c r="G25" s="583">
        <f t="shared" si="3"/>
        <v>258.64</v>
      </c>
      <c r="H25" s="583">
        <f t="shared" si="4"/>
        <v>161650</v>
      </c>
      <c r="I25" s="329">
        <f t="shared" ref="I25" si="5">E$16</f>
        <v>0</v>
      </c>
      <c r="J25" s="583">
        <f t="shared" ref="J25" si="6">+I25*H25</f>
        <v>0</v>
      </c>
      <c r="K25" s="584">
        <f t="shared" ref="K25" si="7">J25-L25</f>
        <v>0</v>
      </c>
      <c r="L25" s="603"/>
    </row>
    <row r="26" spans="2:12" ht="15.75" customHeight="1" x14ac:dyDescent="0.25">
      <c r="B26" s="327" t="s">
        <v>252</v>
      </c>
      <c r="C26" s="144" t="s">
        <v>211</v>
      </c>
      <c r="D26" s="329" t="s">
        <v>13</v>
      </c>
      <c r="E26" s="321">
        <v>51</v>
      </c>
      <c r="F26" s="584">
        <v>407</v>
      </c>
      <c r="G26" s="583">
        <f t="shared" si="3"/>
        <v>431.42</v>
      </c>
      <c r="H26" s="583">
        <f t="shared" si="4"/>
        <v>22002.420000000002</v>
      </c>
      <c r="I26" s="329">
        <f t="shared" si="0"/>
        <v>0</v>
      </c>
      <c r="J26" s="604">
        <f t="shared" si="1"/>
        <v>0</v>
      </c>
      <c r="K26" s="584">
        <f t="shared" si="2"/>
        <v>0</v>
      </c>
      <c r="L26" s="603">
        <f>J26</f>
        <v>0</v>
      </c>
    </row>
    <row r="27" spans="2:12" ht="15.75" customHeight="1" x14ac:dyDescent="0.25">
      <c r="B27" s="486" t="s">
        <v>212</v>
      </c>
      <c r="C27" s="478"/>
      <c r="D27" s="478"/>
      <c r="E27" s="478"/>
      <c r="F27" s="584"/>
      <c r="G27" s="583"/>
      <c r="H27" s="585">
        <f>SUM(H23:H26)</f>
        <v>1031652.42</v>
      </c>
      <c r="I27" s="322"/>
      <c r="J27" s="585">
        <f t="shared" ref="J27:L27" si="8">SUM(J23:J26)</f>
        <v>0</v>
      </c>
      <c r="K27" s="585">
        <f t="shared" si="8"/>
        <v>0</v>
      </c>
      <c r="L27" s="605">
        <f t="shared" si="8"/>
        <v>0</v>
      </c>
    </row>
    <row r="28" spans="2:12" ht="15.75" customHeight="1" x14ac:dyDescent="0.25">
      <c r="B28" s="325" t="s">
        <v>89</v>
      </c>
      <c r="C28" s="326" t="s">
        <v>98</v>
      </c>
      <c r="D28" s="326"/>
      <c r="E28" s="323"/>
      <c r="F28" s="585"/>
      <c r="G28" s="583"/>
      <c r="H28" s="585"/>
      <c r="I28" s="323"/>
      <c r="J28" s="606"/>
      <c r="K28" s="585"/>
      <c r="L28" s="605"/>
    </row>
    <row r="29" spans="2:12" ht="15.75" customHeight="1" x14ac:dyDescent="0.25">
      <c r="B29" s="332" t="s">
        <v>213</v>
      </c>
      <c r="C29" s="144" t="s">
        <v>43</v>
      </c>
      <c r="D29" s="320" t="s">
        <v>214</v>
      </c>
      <c r="E29" s="321">
        <v>50</v>
      </c>
      <c r="F29" s="584">
        <v>7950</v>
      </c>
      <c r="G29" s="583">
        <f t="shared" si="3"/>
        <v>8427</v>
      </c>
      <c r="H29" s="583">
        <f>+G29*E29</f>
        <v>421350</v>
      </c>
      <c r="I29" s="329">
        <f t="shared" ref="I29:I30" si="9">E$16</f>
        <v>0</v>
      </c>
      <c r="J29" s="604">
        <f t="shared" ref="J29:J30" si="10">+I29*H29</f>
        <v>0</v>
      </c>
      <c r="K29" s="584">
        <f t="shared" ref="K29:K30" si="11">J29-L29</f>
        <v>0</v>
      </c>
      <c r="L29" s="603"/>
    </row>
    <row r="30" spans="2:12" ht="15.75" customHeight="1" x14ac:dyDescent="0.25">
      <c r="B30" s="332" t="s">
        <v>215</v>
      </c>
      <c r="C30" s="144" t="s">
        <v>50</v>
      </c>
      <c r="D30" s="320" t="s">
        <v>13</v>
      </c>
      <c r="E30" s="321">
        <v>1</v>
      </c>
      <c r="F30" s="584">
        <v>38000</v>
      </c>
      <c r="G30" s="583">
        <f t="shared" si="3"/>
        <v>40280</v>
      </c>
      <c r="H30" s="583">
        <f>+G30*E30</f>
        <v>40280</v>
      </c>
      <c r="I30" s="329">
        <f t="shared" si="9"/>
        <v>0</v>
      </c>
      <c r="J30" s="604">
        <f t="shared" si="10"/>
        <v>0</v>
      </c>
      <c r="K30" s="584">
        <f t="shared" si="11"/>
        <v>0</v>
      </c>
      <c r="L30" s="603"/>
    </row>
    <row r="31" spans="2:12" ht="15.75" customHeight="1" x14ac:dyDescent="0.25">
      <c r="B31" s="486" t="s">
        <v>216</v>
      </c>
      <c r="C31" s="478"/>
      <c r="D31" s="478"/>
      <c r="E31" s="478"/>
      <c r="F31" s="584"/>
      <c r="G31" s="583"/>
      <c r="H31" s="585">
        <f>SUM(H29:H30)</f>
        <v>461630</v>
      </c>
      <c r="I31" s="320"/>
      <c r="J31" s="585">
        <f t="shared" ref="J31:L31" si="12">SUM(J29:J30)</f>
        <v>0</v>
      </c>
      <c r="K31" s="585">
        <f t="shared" si="12"/>
        <v>0</v>
      </c>
      <c r="L31" s="605">
        <f t="shared" si="12"/>
        <v>0</v>
      </c>
    </row>
    <row r="32" spans="2:12" ht="15.75" customHeight="1" x14ac:dyDescent="0.25">
      <c r="B32" s="325" t="s">
        <v>90</v>
      </c>
      <c r="C32" s="326" t="s">
        <v>107</v>
      </c>
      <c r="D32" s="326"/>
      <c r="E32" s="320"/>
      <c r="F32" s="584"/>
      <c r="G32" s="583"/>
      <c r="H32" s="585"/>
      <c r="I32" s="320"/>
      <c r="J32" s="606"/>
      <c r="K32" s="584"/>
      <c r="L32" s="607"/>
    </row>
    <row r="33" spans="2:12" ht="15.75" customHeight="1" x14ac:dyDescent="0.25">
      <c r="B33" s="332" t="s">
        <v>217</v>
      </c>
      <c r="C33" s="144" t="s">
        <v>0</v>
      </c>
      <c r="D33" s="148">
        <v>0.05</v>
      </c>
      <c r="E33" s="321">
        <v>1</v>
      </c>
      <c r="F33" s="584">
        <v>48663</v>
      </c>
      <c r="G33" s="583">
        <f t="shared" si="3"/>
        <v>51582.780000000006</v>
      </c>
      <c r="H33" s="583">
        <f>+G33*E33</f>
        <v>51582.780000000006</v>
      </c>
      <c r="I33" s="329">
        <f t="shared" ref="I33:I34" si="13">E$16</f>
        <v>0</v>
      </c>
      <c r="J33" s="604">
        <f t="shared" ref="J33:J34" si="14">+I33*H33</f>
        <v>0</v>
      </c>
      <c r="K33" s="584">
        <f t="shared" ref="K33:K34" si="15">J33-L33</f>
        <v>0</v>
      </c>
      <c r="L33" s="603"/>
    </row>
    <row r="34" spans="2:12" ht="15.75" customHeight="1" x14ac:dyDescent="0.25">
      <c r="B34" s="332" t="s">
        <v>218</v>
      </c>
      <c r="C34" s="144" t="s">
        <v>219</v>
      </c>
      <c r="D34" s="148">
        <v>0.2</v>
      </c>
      <c r="E34" s="321">
        <v>1</v>
      </c>
      <c r="F34" s="584">
        <v>87100</v>
      </c>
      <c r="G34" s="583">
        <f t="shared" si="3"/>
        <v>92326</v>
      </c>
      <c r="H34" s="583">
        <f>+G34*E34</f>
        <v>92326</v>
      </c>
      <c r="I34" s="329">
        <f t="shared" si="13"/>
        <v>0</v>
      </c>
      <c r="J34" s="604">
        <f t="shared" si="14"/>
        <v>0</v>
      </c>
      <c r="K34" s="584">
        <f t="shared" si="15"/>
        <v>0</v>
      </c>
      <c r="L34" s="603">
        <f>J34</f>
        <v>0</v>
      </c>
    </row>
    <row r="35" spans="2:12" ht="15.75" customHeight="1" x14ac:dyDescent="0.25">
      <c r="B35" s="486" t="s">
        <v>220</v>
      </c>
      <c r="C35" s="478"/>
      <c r="D35" s="478"/>
      <c r="E35" s="478"/>
      <c r="F35" s="584"/>
      <c r="G35" s="583"/>
      <c r="H35" s="585">
        <f>SUM(H33:H34)</f>
        <v>143908.78</v>
      </c>
      <c r="I35" s="323"/>
      <c r="J35" s="585">
        <f t="shared" ref="J35:L35" si="16">SUM(J33:J34)</f>
        <v>0</v>
      </c>
      <c r="K35" s="585">
        <f t="shared" si="16"/>
        <v>0</v>
      </c>
      <c r="L35" s="605">
        <f t="shared" si="16"/>
        <v>0</v>
      </c>
    </row>
    <row r="36" spans="2:12" ht="15.75" customHeight="1" x14ac:dyDescent="0.25">
      <c r="B36" s="486" t="s">
        <v>221</v>
      </c>
      <c r="C36" s="478"/>
      <c r="D36" s="478"/>
      <c r="E36" s="478"/>
      <c r="F36" s="584"/>
      <c r="G36" s="583"/>
      <c r="H36" s="585">
        <f>H35+H31+H27</f>
        <v>1637191.2000000002</v>
      </c>
      <c r="I36" s="317"/>
      <c r="J36" s="585">
        <f t="shared" ref="J36:L36" si="17">J35+J31+J27</f>
        <v>0</v>
      </c>
      <c r="K36" s="585">
        <f t="shared" si="17"/>
        <v>0</v>
      </c>
      <c r="L36" s="605">
        <f t="shared" si="17"/>
        <v>0</v>
      </c>
    </row>
    <row r="37" spans="2:12" ht="15.75" customHeight="1" x14ac:dyDescent="0.25">
      <c r="B37" s="318">
        <v>2</v>
      </c>
      <c r="C37" s="326" t="s">
        <v>222</v>
      </c>
      <c r="D37" s="326"/>
      <c r="E37" s="317"/>
      <c r="F37" s="585"/>
      <c r="G37" s="583"/>
      <c r="H37" s="585"/>
      <c r="I37" s="184"/>
      <c r="J37" s="585"/>
      <c r="K37" s="608"/>
      <c r="L37" s="609"/>
    </row>
    <row r="38" spans="2:12" ht="15.75" customHeight="1" x14ac:dyDescent="0.25">
      <c r="B38" s="332" t="s">
        <v>99</v>
      </c>
      <c r="C38" s="326" t="s">
        <v>87</v>
      </c>
      <c r="D38" s="326"/>
      <c r="E38" s="145"/>
      <c r="F38" s="584"/>
      <c r="G38" s="583"/>
      <c r="H38" s="585"/>
      <c r="I38" s="329"/>
      <c r="J38" s="584"/>
      <c r="K38" s="584"/>
      <c r="L38" s="607"/>
    </row>
    <row r="39" spans="2:12" ht="15.75" customHeight="1" x14ac:dyDescent="0.25">
      <c r="B39" s="332" t="s">
        <v>223</v>
      </c>
      <c r="C39" s="144" t="s">
        <v>28</v>
      </c>
      <c r="D39" s="145" t="s">
        <v>7</v>
      </c>
      <c r="E39" s="321">
        <v>125</v>
      </c>
      <c r="F39" s="584">
        <v>1019</v>
      </c>
      <c r="G39" s="583">
        <f t="shared" si="3"/>
        <v>1080.1400000000001</v>
      </c>
      <c r="H39" s="584">
        <f>E39*G39</f>
        <v>135017.5</v>
      </c>
      <c r="I39" s="329">
        <f t="shared" ref="I39:I44" si="18">E$17</f>
        <v>28</v>
      </c>
      <c r="J39" s="584">
        <f t="shared" ref="J39:J44" si="19">+I39*H39</f>
        <v>3780490</v>
      </c>
      <c r="K39" s="584">
        <f t="shared" ref="K39:K44" si="20">J39-L39</f>
        <v>3780490</v>
      </c>
      <c r="L39" s="607"/>
    </row>
    <row r="40" spans="2:12" ht="15.75" customHeight="1" x14ac:dyDescent="0.25">
      <c r="B40" s="332" t="s">
        <v>224</v>
      </c>
      <c r="C40" s="144" t="s">
        <v>24</v>
      </c>
      <c r="D40" s="145" t="s">
        <v>22</v>
      </c>
      <c r="E40" s="321">
        <v>125</v>
      </c>
      <c r="F40" s="584">
        <v>815</v>
      </c>
      <c r="G40" s="583">
        <f t="shared" si="3"/>
        <v>863.90000000000009</v>
      </c>
      <c r="H40" s="584">
        <f t="shared" ref="H40:H44" si="21">E40*G40</f>
        <v>107987.50000000001</v>
      </c>
      <c r="I40" s="329">
        <f t="shared" si="18"/>
        <v>28</v>
      </c>
      <c r="J40" s="584">
        <f t="shared" si="19"/>
        <v>3023650.0000000005</v>
      </c>
      <c r="K40" s="584">
        <f t="shared" si="20"/>
        <v>3023650.0000000005</v>
      </c>
      <c r="L40" s="607"/>
    </row>
    <row r="41" spans="2:12" ht="15.75" customHeight="1" x14ac:dyDescent="0.25">
      <c r="B41" s="332" t="s">
        <v>225</v>
      </c>
      <c r="C41" s="144" t="s">
        <v>29</v>
      </c>
      <c r="D41" s="145" t="s">
        <v>22</v>
      </c>
      <c r="E41" s="321">
        <v>625</v>
      </c>
      <c r="F41" s="584">
        <v>873</v>
      </c>
      <c r="G41" s="583">
        <f t="shared" si="3"/>
        <v>925.38</v>
      </c>
      <c r="H41" s="584">
        <f t="shared" si="21"/>
        <v>578362.5</v>
      </c>
      <c r="I41" s="329">
        <f t="shared" si="18"/>
        <v>28</v>
      </c>
      <c r="J41" s="584">
        <f t="shared" si="19"/>
        <v>16194150</v>
      </c>
      <c r="K41" s="584">
        <f t="shared" si="20"/>
        <v>16194150</v>
      </c>
      <c r="L41" s="607"/>
    </row>
    <row r="42" spans="2:12" ht="15.75" customHeight="1" x14ac:dyDescent="0.25">
      <c r="B42" s="332" t="s">
        <v>226</v>
      </c>
      <c r="C42" s="144" t="s">
        <v>25</v>
      </c>
      <c r="D42" s="145" t="s">
        <v>22</v>
      </c>
      <c r="E42" s="321">
        <v>625</v>
      </c>
      <c r="F42" s="584">
        <v>407</v>
      </c>
      <c r="G42" s="583">
        <f t="shared" si="3"/>
        <v>431.42</v>
      </c>
      <c r="H42" s="584">
        <f t="shared" si="21"/>
        <v>269637.5</v>
      </c>
      <c r="I42" s="329">
        <f t="shared" si="18"/>
        <v>28</v>
      </c>
      <c r="J42" s="584">
        <f t="shared" si="19"/>
        <v>7549850</v>
      </c>
      <c r="K42" s="584">
        <f t="shared" si="20"/>
        <v>7549850</v>
      </c>
      <c r="L42" s="607"/>
    </row>
    <row r="43" spans="2:12" ht="15.75" customHeight="1" x14ac:dyDescent="0.25">
      <c r="B43" s="332" t="s">
        <v>227</v>
      </c>
      <c r="C43" s="144" t="s">
        <v>30</v>
      </c>
      <c r="D43" s="145" t="s">
        <v>22</v>
      </c>
      <c r="E43" s="321">
        <v>625</v>
      </c>
      <c r="F43" s="584">
        <v>244</v>
      </c>
      <c r="G43" s="583">
        <f t="shared" si="3"/>
        <v>258.64</v>
      </c>
      <c r="H43" s="584">
        <f t="shared" si="21"/>
        <v>161650</v>
      </c>
      <c r="I43" s="329">
        <f t="shared" si="18"/>
        <v>28</v>
      </c>
      <c r="J43" s="584">
        <f t="shared" si="19"/>
        <v>4526200</v>
      </c>
      <c r="K43" s="584">
        <f t="shared" si="20"/>
        <v>4526200</v>
      </c>
      <c r="L43" s="607"/>
    </row>
    <row r="44" spans="2:12" ht="15.75" customHeight="1" x14ac:dyDescent="0.25">
      <c r="B44" s="332" t="s">
        <v>228</v>
      </c>
      <c r="C44" s="144" t="s">
        <v>31</v>
      </c>
      <c r="D44" s="145" t="s">
        <v>13</v>
      </c>
      <c r="E44" s="321">
        <v>301</v>
      </c>
      <c r="F44" s="584">
        <v>407</v>
      </c>
      <c r="G44" s="583">
        <f t="shared" si="3"/>
        <v>431.42</v>
      </c>
      <c r="H44" s="584">
        <f t="shared" si="21"/>
        <v>129857.42</v>
      </c>
      <c r="I44" s="329">
        <f t="shared" si="18"/>
        <v>28</v>
      </c>
      <c r="J44" s="584">
        <f t="shared" si="19"/>
        <v>3636007.76</v>
      </c>
      <c r="K44" s="584">
        <f t="shared" si="20"/>
        <v>0</v>
      </c>
      <c r="L44" s="607">
        <f>J44</f>
        <v>3636007.76</v>
      </c>
    </row>
    <row r="45" spans="2:12" ht="15.75" customHeight="1" x14ac:dyDescent="0.25">
      <c r="B45" s="486" t="s">
        <v>229</v>
      </c>
      <c r="C45" s="478"/>
      <c r="D45" s="478"/>
      <c r="E45" s="478"/>
      <c r="F45" s="584"/>
      <c r="G45" s="583"/>
      <c r="H45" s="585">
        <f>SUM(H39:H44)</f>
        <v>1382512.42</v>
      </c>
      <c r="I45" s="322"/>
      <c r="J45" s="585">
        <f t="shared" ref="J45:L45" si="22">SUM(J39:J44)</f>
        <v>38710347.759999998</v>
      </c>
      <c r="K45" s="585">
        <f t="shared" si="22"/>
        <v>35074340</v>
      </c>
      <c r="L45" s="605">
        <f t="shared" si="22"/>
        <v>3636007.76</v>
      </c>
    </row>
    <row r="46" spans="2:12" ht="15.75" customHeight="1" x14ac:dyDescent="0.25">
      <c r="B46" s="325" t="s">
        <v>100</v>
      </c>
      <c r="C46" s="326" t="s">
        <v>98</v>
      </c>
      <c r="D46" s="326"/>
      <c r="E46" s="145"/>
      <c r="F46" s="584"/>
      <c r="G46" s="583"/>
      <c r="H46" s="585"/>
      <c r="I46" s="329"/>
      <c r="J46" s="584"/>
      <c r="K46" s="584"/>
      <c r="L46" s="607"/>
    </row>
    <row r="47" spans="2:12" ht="15.75" customHeight="1" x14ac:dyDescent="0.25">
      <c r="B47" s="332" t="s">
        <v>230</v>
      </c>
      <c r="C47" s="144" t="s">
        <v>51</v>
      </c>
      <c r="D47" s="145" t="s">
        <v>35</v>
      </c>
      <c r="E47" s="321">
        <v>125</v>
      </c>
      <c r="F47" s="584">
        <v>0</v>
      </c>
      <c r="G47" s="583">
        <f t="shared" si="3"/>
        <v>0</v>
      </c>
      <c r="H47" s="584">
        <f>E47*G47</f>
        <v>0</v>
      </c>
      <c r="I47" s="329">
        <f>+J$19</f>
        <v>0</v>
      </c>
      <c r="J47" s="584">
        <f t="shared" ref="J47:J50" si="23">+I47*H47</f>
        <v>0</v>
      </c>
      <c r="K47" s="584">
        <f t="shared" ref="K47:K50" si="24">J47-L47</f>
        <v>0</v>
      </c>
      <c r="L47" s="607"/>
    </row>
    <row r="48" spans="2:12" ht="15.75" customHeight="1" x14ac:dyDescent="0.25">
      <c r="B48" s="332" t="s">
        <v>231</v>
      </c>
      <c r="C48" s="144" t="s">
        <v>45</v>
      </c>
      <c r="D48" s="145" t="s">
        <v>13</v>
      </c>
      <c r="E48" s="336">
        <v>0.38</v>
      </c>
      <c r="F48" s="584">
        <v>68000</v>
      </c>
      <c r="G48" s="583">
        <f t="shared" si="3"/>
        <v>72080</v>
      </c>
      <c r="H48" s="584">
        <f t="shared" ref="H48:H50" si="25">E48*G48</f>
        <v>27390.400000000001</v>
      </c>
      <c r="I48" s="329">
        <f t="shared" ref="I48:I50" si="26">E$17</f>
        <v>28</v>
      </c>
      <c r="J48" s="584">
        <f t="shared" si="23"/>
        <v>766931.20000000007</v>
      </c>
      <c r="K48" s="584">
        <f t="shared" si="24"/>
        <v>766931.20000000007</v>
      </c>
      <c r="L48" s="607"/>
    </row>
    <row r="49" spans="2:12" ht="15.75" customHeight="1" x14ac:dyDescent="0.25">
      <c r="B49" s="332" t="s">
        <v>232</v>
      </c>
      <c r="C49" s="144" t="s">
        <v>43</v>
      </c>
      <c r="D49" s="145" t="s">
        <v>13</v>
      </c>
      <c r="E49" s="321">
        <v>50</v>
      </c>
      <c r="F49" s="584">
        <v>7950</v>
      </c>
      <c r="G49" s="583">
        <f t="shared" si="3"/>
        <v>8427</v>
      </c>
      <c r="H49" s="584">
        <f t="shared" si="25"/>
        <v>421350</v>
      </c>
      <c r="I49" s="329">
        <f t="shared" si="26"/>
        <v>28</v>
      </c>
      <c r="J49" s="584">
        <f t="shared" si="23"/>
        <v>11797800</v>
      </c>
      <c r="K49" s="584">
        <f t="shared" si="24"/>
        <v>11797800</v>
      </c>
      <c r="L49" s="607"/>
    </row>
    <row r="50" spans="2:12" ht="15.75" customHeight="1" x14ac:dyDescent="0.25">
      <c r="B50" s="332" t="s">
        <v>233</v>
      </c>
      <c r="C50" s="144" t="s">
        <v>50</v>
      </c>
      <c r="D50" s="145" t="s">
        <v>13</v>
      </c>
      <c r="E50" s="321">
        <v>1</v>
      </c>
      <c r="F50" s="584">
        <v>38000</v>
      </c>
      <c r="G50" s="583">
        <f t="shared" si="3"/>
        <v>40280</v>
      </c>
      <c r="H50" s="584">
        <f t="shared" si="25"/>
        <v>40280</v>
      </c>
      <c r="I50" s="329">
        <f t="shared" si="26"/>
        <v>28</v>
      </c>
      <c r="J50" s="584">
        <f t="shared" si="23"/>
        <v>1127840</v>
      </c>
      <c r="K50" s="584">
        <f t="shared" si="24"/>
        <v>1127840</v>
      </c>
      <c r="L50" s="607"/>
    </row>
    <row r="51" spans="2:12" ht="15.75" customHeight="1" x14ac:dyDescent="0.25">
      <c r="B51" s="486" t="s">
        <v>234</v>
      </c>
      <c r="C51" s="478"/>
      <c r="D51" s="478"/>
      <c r="E51" s="478"/>
      <c r="F51" s="584"/>
      <c r="G51" s="583"/>
      <c r="H51" s="585">
        <f>SUM(H47:H50)</f>
        <v>489020.4</v>
      </c>
      <c r="I51" s="322"/>
      <c r="J51" s="585">
        <f t="shared" ref="J51:L51" si="27">SUM(J47:J50)</f>
        <v>13692571.199999999</v>
      </c>
      <c r="K51" s="585">
        <f t="shared" si="27"/>
        <v>13692571.199999999</v>
      </c>
      <c r="L51" s="605">
        <f t="shared" si="27"/>
        <v>0</v>
      </c>
    </row>
    <row r="52" spans="2:12" ht="15.75" customHeight="1" x14ac:dyDescent="0.25">
      <c r="B52" s="325" t="s">
        <v>101</v>
      </c>
      <c r="C52" s="326" t="s">
        <v>107</v>
      </c>
      <c r="D52" s="326"/>
      <c r="E52" s="145"/>
      <c r="F52" s="584"/>
      <c r="G52" s="583"/>
      <c r="H52" s="584"/>
      <c r="I52" s="329"/>
      <c r="J52" s="584"/>
      <c r="K52" s="584"/>
      <c r="L52" s="607"/>
    </row>
    <row r="53" spans="2:12" ht="15.75" customHeight="1" x14ac:dyDescent="0.25">
      <c r="B53" s="332" t="s">
        <v>235</v>
      </c>
      <c r="C53" s="144" t="s">
        <v>0</v>
      </c>
      <c r="D53" s="148">
        <v>0.05</v>
      </c>
      <c r="E53" s="321">
        <v>1</v>
      </c>
      <c r="F53" s="584">
        <v>65213</v>
      </c>
      <c r="G53" s="583">
        <f t="shared" si="3"/>
        <v>69125.78</v>
      </c>
      <c r="H53" s="584">
        <f>E53*G53</f>
        <v>69125.78</v>
      </c>
      <c r="I53" s="329">
        <f t="shared" ref="I53:I54" si="28">E$17</f>
        <v>28</v>
      </c>
      <c r="J53" s="584">
        <f t="shared" ref="J53:J54" si="29">+I53*H53</f>
        <v>1935521.8399999999</v>
      </c>
      <c r="K53" s="584">
        <f t="shared" ref="K53:K54" si="30">J53-L53</f>
        <v>0</v>
      </c>
      <c r="L53" s="607">
        <f>J53</f>
        <v>1935521.8399999999</v>
      </c>
    </row>
    <row r="54" spans="2:12" ht="15.75" customHeight="1" x14ac:dyDescent="0.25">
      <c r="B54" s="332" t="s">
        <v>236</v>
      </c>
      <c r="C54" s="144" t="s">
        <v>1</v>
      </c>
      <c r="D54" s="148">
        <v>0.2</v>
      </c>
      <c r="E54" s="321">
        <v>1</v>
      </c>
      <c r="F54" s="584">
        <v>92268</v>
      </c>
      <c r="G54" s="583">
        <f t="shared" si="3"/>
        <v>97804.08</v>
      </c>
      <c r="H54" s="584">
        <f>E54*G54</f>
        <v>97804.08</v>
      </c>
      <c r="I54" s="329">
        <f t="shared" si="28"/>
        <v>28</v>
      </c>
      <c r="J54" s="584">
        <f t="shared" si="29"/>
        <v>2738514.24</v>
      </c>
      <c r="K54" s="584">
        <f t="shared" si="30"/>
        <v>0</v>
      </c>
      <c r="L54" s="607">
        <f>J54</f>
        <v>2738514.24</v>
      </c>
    </row>
    <row r="55" spans="2:12" ht="15.75" customHeight="1" x14ac:dyDescent="0.25">
      <c r="B55" s="486" t="s">
        <v>237</v>
      </c>
      <c r="C55" s="478"/>
      <c r="D55" s="478"/>
      <c r="E55" s="478"/>
      <c r="F55" s="584"/>
      <c r="G55" s="583"/>
      <c r="H55" s="585">
        <f>SUM(H53:H54)</f>
        <v>166929.85999999999</v>
      </c>
      <c r="I55" s="322"/>
      <c r="J55" s="585">
        <f t="shared" ref="J55:L55" si="31">SUM(J52:J54)</f>
        <v>4674036.08</v>
      </c>
      <c r="K55" s="585">
        <f t="shared" si="31"/>
        <v>0</v>
      </c>
      <c r="L55" s="605">
        <f t="shared" si="31"/>
        <v>4674036.08</v>
      </c>
    </row>
    <row r="56" spans="2:12" ht="15.75" customHeight="1" x14ac:dyDescent="0.25">
      <c r="B56" s="486" t="s">
        <v>238</v>
      </c>
      <c r="C56" s="478"/>
      <c r="D56" s="478"/>
      <c r="E56" s="478"/>
      <c r="F56" s="584"/>
      <c r="G56" s="583"/>
      <c r="H56" s="585">
        <f>H55+H51+H45</f>
        <v>2038462.68</v>
      </c>
      <c r="I56" s="322"/>
      <c r="J56" s="585">
        <f t="shared" ref="J56:L56" si="32">J55+J51+J45</f>
        <v>57076955.039999999</v>
      </c>
      <c r="K56" s="585">
        <f t="shared" si="32"/>
        <v>48766911.200000003</v>
      </c>
      <c r="L56" s="605">
        <f t="shared" si="32"/>
        <v>8310043.8399999999</v>
      </c>
    </row>
    <row r="57" spans="2:12" ht="15.75" customHeight="1" x14ac:dyDescent="0.25">
      <c r="B57" s="318">
        <v>3</v>
      </c>
      <c r="C57" s="494" t="s">
        <v>239</v>
      </c>
      <c r="D57" s="478"/>
      <c r="E57" s="145"/>
      <c r="F57" s="584"/>
      <c r="G57" s="583"/>
      <c r="H57" s="585"/>
      <c r="I57" s="329"/>
      <c r="J57" s="585"/>
      <c r="K57" s="583"/>
      <c r="L57" s="603"/>
    </row>
    <row r="58" spans="2:12" ht="15.75" customHeight="1" x14ac:dyDescent="0.25">
      <c r="B58" s="325" t="s">
        <v>125</v>
      </c>
      <c r="C58" s="326" t="s">
        <v>87</v>
      </c>
      <c r="D58" s="326"/>
      <c r="E58" s="320"/>
      <c r="F58" s="584"/>
      <c r="G58" s="583"/>
      <c r="H58" s="585"/>
      <c r="I58" s="320"/>
      <c r="J58" s="606"/>
      <c r="K58" s="584"/>
      <c r="L58" s="607"/>
    </row>
    <row r="59" spans="2:12" ht="30" customHeight="1" x14ac:dyDescent="0.25">
      <c r="B59" s="332" t="s">
        <v>240</v>
      </c>
      <c r="C59" s="328" t="s">
        <v>208</v>
      </c>
      <c r="D59" s="329" t="s">
        <v>22</v>
      </c>
      <c r="E59" s="329">
        <v>625</v>
      </c>
      <c r="F59" s="583">
        <v>873</v>
      </c>
      <c r="G59" s="583">
        <f t="shared" si="3"/>
        <v>925.38</v>
      </c>
      <c r="H59" s="583">
        <f>E59*G59</f>
        <v>578362.5</v>
      </c>
      <c r="I59" s="329">
        <f t="shared" ref="I59:I63" si="33">E$18</f>
        <v>0</v>
      </c>
      <c r="J59" s="583">
        <f t="shared" ref="J59:J62" si="34">+I59*H59</f>
        <v>0</v>
      </c>
      <c r="K59" s="583">
        <f t="shared" ref="K59:K62" si="35">J59-L59</f>
        <v>0</v>
      </c>
      <c r="L59" s="607"/>
    </row>
    <row r="60" spans="2:12" ht="15.75" customHeight="1" x14ac:dyDescent="0.25">
      <c r="B60" s="332" t="s">
        <v>241</v>
      </c>
      <c r="C60" s="144" t="s">
        <v>25</v>
      </c>
      <c r="D60" s="329" t="s">
        <v>22</v>
      </c>
      <c r="E60" s="329">
        <v>625</v>
      </c>
      <c r="F60" s="584">
        <v>407</v>
      </c>
      <c r="G60" s="583">
        <f t="shared" si="3"/>
        <v>431.42</v>
      </c>
      <c r="H60" s="583">
        <f t="shared" ref="H60:H62" si="36">E60*G60</f>
        <v>269637.5</v>
      </c>
      <c r="I60" s="329">
        <f t="shared" si="33"/>
        <v>0</v>
      </c>
      <c r="J60" s="583">
        <f t="shared" si="34"/>
        <v>0</v>
      </c>
      <c r="K60" s="584">
        <f t="shared" si="35"/>
        <v>0</v>
      </c>
      <c r="L60" s="607"/>
    </row>
    <row r="61" spans="2:12" ht="15.75" customHeight="1" x14ac:dyDescent="0.25">
      <c r="B61" s="332" t="s">
        <v>242</v>
      </c>
      <c r="C61" s="144" t="s">
        <v>30</v>
      </c>
      <c r="D61" s="329" t="s">
        <v>22</v>
      </c>
      <c r="E61" s="329">
        <v>625</v>
      </c>
      <c r="F61" s="584">
        <v>244</v>
      </c>
      <c r="G61" s="583">
        <f t="shared" si="3"/>
        <v>258.64</v>
      </c>
      <c r="H61" s="583">
        <f t="shared" si="36"/>
        <v>161650</v>
      </c>
      <c r="I61" s="329"/>
      <c r="J61" s="583"/>
      <c r="K61" s="584"/>
      <c r="L61" s="607"/>
    </row>
    <row r="62" spans="2:12" ht="15.75" customHeight="1" x14ac:dyDescent="0.25">
      <c r="B62" s="332" t="s">
        <v>253</v>
      </c>
      <c r="C62" s="144" t="s">
        <v>31</v>
      </c>
      <c r="D62" s="329" t="s">
        <v>13</v>
      </c>
      <c r="E62" s="321">
        <v>51</v>
      </c>
      <c r="F62" s="584">
        <v>407</v>
      </c>
      <c r="G62" s="583">
        <f t="shared" si="3"/>
        <v>431.42</v>
      </c>
      <c r="H62" s="583">
        <f t="shared" si="36"/>
        <v>22002.420000000002</v>
      </c>
      <c r="I62" s="329">
        <f t="shared" si="33"/>
        <v>0</v>
      </c>
      <c r="J62" s="583">
        <f t="shared" si="34"/>
        <v>0</v>
      </c>
      <c r="K62" s="584">
        <f t="shared" si="35"/>
        <v>0</v>
      </c>
      <c r="L62" s="607">
        <f>J62</f>
        <v>0</v>
      </c>
    </row>
    <row r="63" spans="2:12" ht="15.75" customHeight="1" x14ac:dyDescent="0.25">
      <c r="B63" s="486" t="s">
        <v>243</v>
      </c>
      <c r="C63" s="478"/>
      <c r="D63" s="478"/>
      <c r="E63" s="478"/>
      <c r="F63" s="584"/>
      <c r="G63" s="583"/>
      <c r="H63" s="585">
        <f>SUM(H59:H62)</f>
        <v>1031652.42</v>
      </c>
      <c r="I63" s="329">
        <f t="shared" si="33"/>
        <v>0</v>
      </c>
      <c r="J63" s="585">
        <f t="shared" ref="J63:L63" si="37">SUM(J59:J62)</f>
        <v>0</v>
      </c>
      <c r="K63" s="585">
        <f t="shared" si="37"/>
        <v>0</v>
      </c>
      <c r="L63" s="605">
        <f t="shared" si="37"/>
        <v>0</v>
      </c>
    </row>
    <row r="64" spans="2:12" ht="15.75" customHeight="1" x14ac:dyDescent="0.25">
      <c r="B64" s="325" t="s">
        <v>108</v>
      </c>
      <c r="C64" s="326" t="s">
        <v>98</v>
      </c>
      <c r="D64" s="326"/>
      <c r="E64" s="323"/>
      <c r="F64" s="585"/>
      <c r="G64" s="583"/>
      <c r="H64" s="585"/>
      <c r="I64" s="323"/>
      <c r="J64" s="606"/>
      <c r="K64" s="585"/>
      <c r="L64" s="605"/>
    </row>
    <row r="65" spans="2:12" ht="15.75" customHeight="1" x14ac:dyDescent="0.25">
      <c r="B65" s="332" t="s">
        <v>244</v>
      </c>
      <c r="C65" s="144" t="s">
        <v>43</v>
      </c>
      <c r="D65" s="320" t="s">
        <v>214</v>
      </c>
      <c r="E65" s="321">
        <v>50</v>
      </c>
      <c r="F65" s="584">
        <v>7950</v>
      </c>
      <c r="G65" s="583">
        <f t="shared" si="3"/>
        <v>8427</v>
      </c>
      <c r="H65" s="583">
        <f>E65*G65</f>
        <v>421350</v>
      </c>
      <c r="I65" s="329">
        <f t="shared" ref="I65:I66" si="38">E$18</f>
        <v>0</v>
      </c>
      <c r="J65" s="604">
        <f t="shared" ref="J65:J66" si="39">+I65*H65</f>
        <v>0</v>
      </c>
      <c r="K65" s="583">
        <f t="shared" ref="K65:K66" si="40">J65-L65</f>
        <v>0</v>
      </c>
      <c r="L65" s="607"/>
    </row>
    <row r="66" spans="2:12" ht="15.75" customHeight="1" x14ac:dyDescent="0.25">
      <c r="B66" s="332" t="s">
        <v>245</v>
      </c>
      <c r="C66" s="144" t="s">
        <v>50</v>
      </c>
      <c r="D66" s="320" t="s">
        <v>13</v>
      </c>
      <c r="E66" s="321">
        <v>1</v>
      </c>
      <c r="F66" s="584">
        <v>38000</v>
      </c>
      <c r="G66" s="583">
        <f t="shared" si="3"/>
        <v>40280</v>
      </c>
      <c r="H66" s="583">
        <f>E66*G66</f>
        <v>40280</v>
      </c>
      <c r="I66" s="329">
        <f t="shared" si="38"/>
        <v>0</v>
      </c>
      <c r="J66" s="604">
        <f t="shared" si="39"/>
        <v>0</v>
      </c>
      <c r="K66" s="583">
        <f t="shared" si="40"/>
        <v>0</v>
      </c>
      <c r="L66" s="607"/>
    </row>
    <row r="67" spans="2:12" ht="15.75" customHeight="1" x14ac:dyDescent="0.25">
      <c r="B67" s="486" t="s">
        <v>246</v>
      </c>
      <c r="C67" s="478"/>
      <c r="D67" s="478"/>
      <c r="E67" s="478"/>
      <c r="F67" s="584"/>
      <c r="G67" s="583"/>
      <c r="H67" s="585">
        <f>SUM(H65:H66)</f>
        <v>461630</v>
      </c>
      <c r="I67" s="322"/>
      <c r="J67" s="585">
        <f t="shared" ref="J67:L67" si="41">SUM(J65:J66)</f>
        <v>0</v>
      </c>
      <c r="K67" s="585">
        <f t="shared" si="41"/>
        <v>0</v>
      </c>
      <c r="L67" s="605">
        <f t="shared" si="41"/>
        <v>0</v>
      </c>
    </row>
    <row r="68" spans="2:12" ht="15.75" customHeight="1" x14ac:dyDescent="0.25">
      <c r="B68" s="325" t="s">
        <v>90</v>
      </c>
      <c r="C68" s="326" t="s">
        <v>107</v>
      </c>
      <c r="D68" s="326"/>
      <c r="E68" s="320"/>
      <c r="F68" s="584"/>
      <c r="G68" s="583"/>
      <c r="H68" s="585"/>
      <c r="I68" s="320"/>
      <c r="J68" s="606"/>
      <c r="K68" s="584"/>
      <c r="L68" s="607"/>
    </row>
    <row r="69" spans="2:12" ht="15.75" customHeight="1" x14ac:dyDescent="0.25">
      <c r="B69" s="332" t="s">
        <v>247</v>
      </c>
      <c r="C69" s="144" t="s">
        <v>0</v>
      </c>
      <c r="D69" s="148">
        <v>0.05</v>
      </c>
      <c r="E69" s="321">
        <v>1</v>
      </c>
      <c r="F69" s="584">
        <v>48663</v>
      </c>
      <c r="G69" s="583">
        <f t="shared" si="3"/>
        <v>51582.780000000006</v>
      </c>
      <c r="H69" s="583">
        <f>E69*G69</f>
        <v>51582.780000000006</v>
      </c>
      <c r="I69" s="329">
        <f t="shared" ref="I69:I70" si="42">E$18</f>
        <v>0</v>
      </c>
      <c r="J69" s="604">
        <f t="shared" ref="J69:J70" si="43">+I69*H69</f>
        <v>0</v>
      </c>
      <c r="K69" s="583">
        <f t="shared" ref="K69:K70" si="44">J69-L69</f>
        <v>0</v>
      </c>
      <c r="L69" s="607">
        <f t="shared" ref="L69:L70" si="45">J69</f>
        <v>0</v>
      </c>
    </row>
    <row r="70" spans="2:12" ht="15.75" customHeight="1" x14ac:dyDescent="0.25">
      <c r="B70" s="332" t="s">
        <v>248</v>
      </c>
      <c r="C70" s="144" t="s">
        <v>219</v>
      </c>
      <c r="D70" s="148">
        <v>0.2</v>
      </c>
      <c r="E70" s="321">
        <v>1</v>
      </c>
      <c r="F70" s="584">
        <v>87100</v>
      </c>
      <c r="G70" s="583">
        <f t="shared" si="3"/>
        <v>92326</v>
      </c>
      <c r="H70" s="583">
        <f>E70*G70</f>
        <v>92326</v>
      </c>
      <c r="I70" s="329">
        <f t="shared" si="42"/>
        <v>0</v>
      </c>
      <c r="J70" s="604">
        <f t="shared" si="43"/>
        <v>0</v>
      </c>
      <c r="K70" s="583">
        <f t="shared" si="44"/>
        <v>0</v>
      </c>
      <c r="L70" s="605">
        <f t="shared" si="45"/>
        <v>0</v>
      </c>
    </row>
    <row r="71" spans="2:12" ht="15.75" customHeight="1" x14ac:dyDescent="0.25">
      <c r="B71" s="486" t="s">
        <v>249</v>
      </c>
      <c r="C71" s="478"/>
      <c r="D71" s="478"/>
      <c r="E71" s="478"/>
      <c r="F71" s="584"/>
      <c r="G71" s="583"/>
      <c r="H71" s="585">
        <f>SUM(H69:H70)</f>
        <v>143908.78</v>
      </c>
      <c r="I71" s="322"/>
      <c r="J71" s="585">
        <f t="shared" ref="J71:L71" si="46">SUM(J69:J70)</f>
        <v>0</v>
      </c>
      <c r="K71" s="585">
        <f t="shared" si="46"/>
        <v>0</v>
      </c>
      <c r="L71" s="605">
        <f t="shared" si="46"/>
        <v>0</v>
      </c>
    </row>
    <row r="72" spans="2:12" ht="15.75" customHeight="1" x14ac:dyDescent="0.25">
      <c r="B72" s="486" t="s">
        <v>250</v>
      </c>
      <c r="C72" s="478"/>
      <c r="D72" s="478"/>
      <c r="E72" s="478"/>
      <c r="F72" s="584"/>
      <c r="G72" s="583"/>
      <c r="H72" s="585">
        <f>H71+H67+H63</f>
        <v>1637191.2000000002</v>
      </c>
      <c r="I72" s="333"/>
      <c r="J72" s="585">
        <f t="shared" ref="J72:L72" si="47">J71+J67+J63</f>
        <v>0</v>
      </c>
      <c r="K72" s="585">
        <f t="shared" si="47"/>
        <v>0</v>
      </c>
      <c r="L72" s="605">
        <f t="shared" si="47"/>
        <v>0</v>
      </c>
    </row>
    <row r="73" spans="2:12" ht="15.75" customHeight="1" thickBot="1" x14ac:dyDescent="0.3">
      <c r="B73" s="493" t="s">
        <v>251</v>
      </c>
      <c r="C73" s="491"/>
      <c r="D73" s="491"/>
      <c r="E73" s="491"/>
      <c r="F73" s="566"/>
      <c r="G73" s="566"/>
      <c r="H73" s="567">
        <f>H72+H56+H36</f>
        <v>5312845.08</v>
      </c>
      <c r="I73" s="156"/>
      <c r="J73" s="567">
        <f t="shared" ref="J73:L73" si="48">J72+J56+J36</f>
        <v>57076955.039999999</v>
      </c>
      <c r="K73" s="567">
        <f t="shared" si="48"/>
        <v>48766911.200000003</v>
      </c>
      <c r="L73" s="582">
        <f t="shared" si="48"/>
        <v>8310043.8399999999</v>
      </c>
    </row>
    <row r="74" spans="2:12" ht="15.75" customHeight="1" x14ac:dyDescent="0.25">
      <c r="E74" s="129"/>
      <c r="J74" s="602"/>
      <c r="K74" s="602"/>
      <c r="L74" s="602"/>
    </row>
    <row r="75" spans="2:12" ht="15.75" customHeight="1" x14ac:dyDescent="0.25">
      <c r="E75" s="129"/>
      <c r="H75" s="121"/>
      <c r="J75" s="602"/>
      <c r="K75" s="602"/>
      <c r="L75" s="602"/>
    </row>
    <row r="76" spans="2:12" ht="15.75" customHeight="1" x14ac:dyDescent="0.25">
      <c r="E76" s="129"/>
      <c r="J76" s="602"/>
      <c r="K76" s="602"/>
      <c r="L76" s="602"/>
    </row>
    <row r="77" spans="2:12" ht="15.75" customHeight="1" x14ac:dyDescent="0.25">
      <c r="E77" s="129"/>
      <c r="H77" s="63"/>
      <c r="J77" s="602"/>
      <c r="K77" s="602"/>
      <c r="L77" s="602"/>
    </row>
    <row r="78" spans="2:12" ht="15.75" customHeight="1" x14ac:dyDescent="0.25">
      <c r="E78" s="129"/>
      <c r="J78" s="602"/>
      <c r="K78" s="602"/>
      <c r="L78" s="602"/>
    </row>
    <row r="79" spans="2:12" ht="15.75" customHeight="1" x14ac:dyDescent="0.25">
      <c r="E79" s="129"/>
      <c r="J79" s="602"/>
      <c r="K79" s="602"/>
      <c r="L79" s="602"/>
    </row>
    <row r="80" spans="2:12" ht="15.75" customHeight="1" x14ac:dyDescent="0.25">
      <c r="E80" s="129"/>
      <c r="J80" s="602"/>
      <c r="K80" s="602"/>
      <c r="L80" s="602"/>
    </row>
    <row r="81" spans="5:12" ht="15.75" customHeight="1" x14ac:dyDescent="0.25">
      <c r="E81" s="129"/>
      <c r="J81" s="602"/>
      <c r="K81" s="602"/>
      <c r="L81" s="602"/>
    </row>
    <row r="82" spans="5:12" ht="15.75" customHeight="1" x14ac:dyDescent="0.25">
      <c r="E82" s="129"/>
      <c r="J82" s="602"/>
      <c r="K82" s="602"/>
      <c r="L82" s="602"/>
    </row>
    <row r="83" spans="5:12" ht="15.75" customHeight="1" x14ac:dyDescent="0.25">
      <c r="E83" s="129"/>
      <c r="J83" s="602"/>
      <c r="K83" s="602"/>
      <c r="L83" s="602"/>
    </row>
    <row r="84" spans="5:12" ht="15.75" customHeight="1" x14ac:dyDescent="0.25">
      <c r="E84" s="129"/>
      <c r="J84" s="602"/>
      <c r="K84" s="602"/>
      <c r="L84" s="602"/>
    </row>
    <row r="85" spans="5:12" ht="15.75" customHeight="1" x14ac:dyDescent="0.25">
      <c r="E85" s="129"/>
      <c r="J85" s="602"/>
      <c r="K85" s="602"/>
      <c r="L85" s="602"/>
    </row>
    <row r="86" spans="5:12" ht="15.75" customHeight="1" x14ac:dyDescent="0.25">
      <c r="E86" s="129"/>
      <c r="J86" s="602"/>
      <c r="K86" s="602"/>
      <c r="L86" s="602"/>
    </row>
    <row r="87" spans="5:12" ht="15.75" customHeight="1" x14ac:dyDescent="0.25">
      <c r="E87" s="129"/>
      <c r="J87" s="602"/>
      <c r="K87" s="602"/>
      <c r="L87" s="602"/>
    </row>
    <row r="88" spans="5:12" ht="15.75" customHeight="1" x14ac:dyDescent="0.25">
      <c r="E88" s="129"/>
      <c r="J88" s="602"/>
      <c r="K88" s="602"/>
      <c r="L88" s="602"/>
    </row>
    <row r="89" spans="5:12" ht="15.75" customHeight="1" x14ac:dyDescent="0.25">
      <c r="E89" s="129"/>
      <c r="J89" s="602"/>
      <c r="K89" s="602"/>
      <c r="L89" s="602"/>
    </row>
    <row r="90" spans="5:12" ht="15.75" customHeight="1" x14ac:dyDescent="0.25">
      <c r="E90" s="129"/>
      <c r="J90" s="602"/>
      <c r="K90" s="602"/>
      <c r="L90" s="602"/>
    </row>
    <row r="91" spans="5:12" ht="15.75" customHeight="1" x14ac:dyDescent="0.25">
      <c r="E91" s="129"/>
      <c r="J91" s="602"/>
      <c r="K91" s="602"/>
      <c r="L91" s="602"/>
    </row>
    <row r="92" spans="5:12" ht="15.75" customHeight="1" x14ac:dyDescent="0.25">
      <c r="E92" s="129"/>
      <c r="J92" s="602"/>
      <c r="K92" s="602"/>
      <c r="L92" s="602"/>
    </row>
    <row r="93" spans="5:12" ht="15.75" customHeight="1" x14ac:dyDescent="0.25">
      <c r="E93" s="129"/>
      <c r="J93" s="602"/>
      <c r="K93" s="602"/>
      <c r="L93" s="602"/>
    </row>
    <row r="94" spans="5:12" ht="15.75" customHeight="1" x14ac:dyDescent="0.25">
      <c r="E94" s="129"/>
      <c r="J94" s="602"/>
      <c r="K94" s="602"/>
      <c r="L94" s="602"/>
    </row>
    <row r="95" spans="5:12" ht="15.75" customHeight="1" x14ac:dyDescent="0.25">
      <c r="E95" s="129"/>
      <c r="J95" s="602"/>
      <c r="K95" s="602"/>
      <c r="L95" s="602"/>
    </row>
    <row r="96" spans="5:12" ht="15.75" customHeight="1" x14ac:dyDescent="0.25">
      <c r="E96" s="129"/>
      <c r="J96" s="602"/>
      <c r="K96" s="602"/>
      <c r="L96" s="602"/>
    </row>
    <row r="97" spans="5:12" ht="15.75" customHeight="1" x14ac:dyDescent="0.25">
      <c r="E97" s="129"/>
      <c r="J97" s="602"/>
      <c r="K97" s="602"/>
      <c r="L97" s="602"/>
    </row>
    <row r="98" spans="5:12" ht="15.75" customHeight="1" x14ac:dyDescent="0.25">
      <c r="E98" s="129"/>
      <c r="J98" s="602"/>
      <c r="K98" s="602"/>
      <c r="L98" s="602"/>
    </row>
    <row r="99" spans="5:12" ht="15.75" customHeight="1" x14ac:dyDescent="0.25">
      <c r="E99" s="129"/>
      <c r="J99" s="602"/>
      <c r="K99" s="602"/>
      <c r="L99" s="602"/>
    </row>
    <row r="100" spans="5:12" ht="15.75" customHeight="1" x14ac:dyDescent="0.25">
      <c r="E100" s="129"/>
      <c r="J100" s="602"/>
      <c r="K100" s="602"/>
      <c r="L100" s="602"/>
    </row>
    <row r="101" spans="5:12" ht="15.75" customHeight="1" x14ac:dyDescent="0.25">
      <c r="E101" s="129"/>
      <c r="J101" s="602"/>
      <c r="K101" s="602"/>
      <c r="L101" s="602"/>
    </row>
    <row r="102" spans="5:12" ht="15.75" customHeight="1" x14ac:dyDescent="0.25">
      <c r="E102" s="129"/>
      <c r="J102" s="602"/>
      <c r="K102" s="602"/>
      <c r="L102" s="602"/>
    </row>
    <row r="103" spans="5:12" ht="15.75" customHeight="1" x14ac:dyDescent="0.25">
      <c r="E103" s="129"/>
      <c r="J103" s="602"/>
      <c r="K103" s="602"/>
      <c r="L103" s="602"/>
    </row>
    <row r="104" spans="5:12" ht="15.75" customHeight="1" x14ac:dyDescent="0.25">
      <c r="E104" s="129"/>
      <c r="J104" s="602"/>
      <c r="K104" s="602"/>
      <c r="L104" s="602"/>
    </row>
    <row r="105" spans="5:12" ht="15.75" customHeight="1" x14ac:dyDescent="0.25">
      <c r="E105" s="129"/>
      <c r="J105" s="602"/>
      <c r="K105" s="602"/>
      <c r="L105" s="602"/>
    </row>
    <row r="106" spans="5:12" ht="15.75" customHeight="1" x14ac:dyDescent="0.25">
      <c r="E106" s="129"/>
      <c r="J106" s="602"/>
      <c r="K106" s="602"/>
      <c r="L106" s="602"/>
    </row>
    <row r="107" spans="5:12" ht="15.75" customHeight="1" x14ac:dyDescent="0.25">
      <c r="E107" s="129"/>
      <c r="J107" s="602"/>
      <c r="K107" s="602"/>
      <c r="L107" s="602"/>
    </row>
    <row r="108" spans="5:12" ht="15.75" customHeight="1" x14ac:dyDescent="0.25">
      <c r="E108" s="129"/>
      <c r="J108" s="602"/>
      <c r="K108" s="602"/>
      <c r="L108" s="602"/>
    </row>
    <row r="109" spans="5:12" ht="15.75" customHeight="1" x14ac:dyDescent="0.25">
      <c r="E109" s="129"/>
      <c r="J109" s="602"/>
      <c r="K109" s="602"/>
      <c r="L109" s="602"/>
    </row>
    <row r="110" spans="5:12" ht="15.75" customHeight="1" x14ac:dyDescent="0.25">
      <c r="E110" s="129"/>
      <c r="J110" s="602"/>
      <c r="K110" s="602"/>
      <c r="L110" s="602"/>
    </row>
    <row r="111" spans="5:12" ht="15.75" customHeight="1" x14ac:dyDescent="0.25">
      <c r="E111" s="129"/>
      <c r="J111" s="602"/>
      <c r="K111" s="602"/>
      <c r="L111" s="602"/>
    </row>
    <row r="112" spans="5:12" ht="15.75" customHeight="1" x14ac:dyDescent="0.25">
      <c r="E112" s="129"/>
      <c r="J112" s="602"/>
      <c r="K112" s="602"/>
      <c r="L112" s="602"/>
    </row>
    <row r="113" spans="5:12" ht="15.75" customHeight="1" x14ac:dyDescent="0.25">
      <c r="E113" s="129"/>
      <c r="J113" s="602"/>
      <c r="K113" s="602"/>
      <c r="L113" s="602"/>
    </row>
    <row r="114" spans="5:12" ht="15.75" customHeight="1" x14ac:dyDescent="0.25">
      <c r="E114" s="129"/>
      <c r="J114" s="602"/>
      <c r="K114" s="602"/>
      <c r="L114" s="602"/>
    </row>
    <row r="115" spans="5:12" ht="15.75" customHeight="1" x14ac:dyDescent="0.25">
      <c r="E115" s="129"/>
      <c r="J115" s="602"/>
      <c r="K115" s="602"/>
      <c r="L115" s="602"/>
    </row>
    <row r="116" spans="5:12" ht="15.75" customHeight="1" x14ac:dyDescent="0.25">
      <c r="E116" s="129"/>
      <c r="J116" s="602"/>
      <c r="K116" s="602"/>
      <c r="L116" s="602"/>
    </row>
    <row r="117" spans="5:12" ht="15.75" customHeight="1" x14ac:dyDescent="0.25">
      <c r="E117" s="129"/>
      <c r="J117" s="602"/>
      <c r="K117" s="602"/>
      <c r="L117" s="602"/>
    </row>
    <row r="118" spans="5:12" ht="15.75" customHeight="1" x14ac:dyDescent="0.25">
      <c r="E118" s="129"/>
      <c r="J118" s="602"/>
      <c r="K118" s="602"/>
      <c r="L118" s="602"/>
    </row>
    <row r="119" spans="5:12" ht="15.75" customHeight="1" x14ac:dyDescent="0.25">
      <c r="E119" s="129"/>
      <c r="J119" s="602"/>
      <c r="K119" s="602"/>
      <c r="L119" s="602"/>
    </row>
    <row r="120" spans="5:12" ht="15.75" customHeight="1" x14ac:dyDescent="0.25">
      <c r="E120" s="129"/>
      <c r="J120" s="602"/>
      <c r="K120" s="602"/>
      <c r="L120" s="602"/>
    </row>
    <row r="121" spans="5:12" ht="15.75" customHeight="1" x14ac:dyDescent="0.25">
      <c r="E121" s="129"/>
      <c r="J121" s="602"/>
      <c r="K121" s="602"/>
      <c r="L121" s="602"/>
    </row>
    <row r="122" spans="5:12" ht="15.75" customHeight="1" x14ac:dyDescent="0.25">
      <c r="E122" s="129"/>
      <c r="J122" s="602"/>
      <c r="K122" s="602"/>
      <c r="L122" s="602"/>
    </row>
    <row r="123" spans="5:12" ht="15.75" customHeight="1" x14ac:dyDescent="0.25">
      <c r="E123" s="129"/>
      <c r="J123" s="602"/>
      <c r="K123" s="602"/>
      <c r="L123" s="602"/>
    </row>
    <row r="124" spans="5:12" ht="15.75" customHeight="1" x14ac:dyDescent="0.25">
      <c r="E124" s="129"/>
      <c r="J124" s="602"/>
      <c r="K124" s="602"/>
      <c r="L124" s="602"/>
    </row>
    <row r="125" spans="5:12" ht="15.75" customHeight="1" x14ac:dyDescent="0.25">
      <c r="E125" s="129"/>
      <c r="J125" s="602"/>
      <c r="K125" s="602"/>
      <c r="L125" s="602"/>
    </row>
    <row r="126" spans="5:12" ht="15.75" customHeight="1" x14ac:dyDescent="0.25">
      <c r="E126" s="129"/>
      <c r="J126" s="602"/>
      <c r="K126" s="602"/>
      <c r="L126" s="602"/>
    </row>
    <row r="127" spans="5:12" ht="15.75" customHeight="1" x14ac:dyDescent="0.25">
      <c r="E127" s="129"/>
      <c r="J127" s="602"/>
      <c r="K127" s="602"/>
      <c r="L127" s="602"/>
    </row>
    <row r="128" spans="5:12" ht="15.75" customHeight="1" x14ac:dyDescent="0.25">
      <c r="E128" s="129"/>
      <c r="J128" s="602"/>
      <c r="K128" s="602"/>
      <c r="L128" s="602"/>
    </row>
    <row r="129" spans="5:12" ht="15.75" customHeight="1" x14ac:dyDescent="0.25">
      <c r="E129" s="129"/>
      <c r="J129" s="602"/>
      <c r="K129" s="602"/>
      <c r="L129" s="602"/>
    </row>
    <row r="130" spans="5:12" ht="15.75" customHeight="1" x14ac:dyDescent="0.25">
      <c r="E130" s="129"/>
    </row>
    <row r="131" spans="5:12" ht="15.75" customHeight="1" x14ac:dyDescent="0.25">
      <c r="E131" s="129"/>
    </row>
    <row r="132" spans="5:12" ht="15.75" customHeight="1" x14ac:dyDescent="0.25">
      <c r="E132" s="129"/>
    </row>
    <row r="133" spans="5:12" ht="15.75" customHeight="1" x14ac:dyDescent="0.25">
      <c r="E133" s="129"/>
    </row>
    <row r="134" spans="5:12" ht="15.75" customHeight="1" x14ac:dyDescent="0.25">
      <c r="E134" s="129"/>
    </row>
    <row r="135" spans="5:12" ht="15.75" customHeight="1" x14ac:dyDescent="0.25">
      <c r="E135" s="129"/>
    </row>
    <row r="136" spans="5:12" ht="15.75" customHeight="1" x14ac:dyDescent="0.25">
      <c r="E136" s="129"/>
    </row>
    <row r="137" spans="5:12" ht="15.75" customHeight="1" x14ac:dyDescent="0.25">
      <c r="E137" s="129"/>
    </row>
    <row r="138" spans="5:12" ht="15.75" customHeight="1" x14ac:dyDescent="0.25">
      <c r="E138" s="129"/>
    </row>
    <row r="139" spans="5:12" ht="15.75" customHeight="1" x14ac:dyDescent="0.25">
      <c r="E139" s="129"/>
    </row>
    <row r="140" spans="5:12" ht="15.75" customHeight="1" x14ac:dyDescent="0.25">
      <c r="E140" s="129"/>
    </row>
    <row r="141" spans="5:12" ht="15.75" customHeight="1" x14ac:dyDescent="0.25">
      <c r="E141" s="129"/>
    </row>
    <row r="142" spans="5:12" ht="15.75" customHeight="1" x14ac:dyDescent="0.25">
      <c r="E142" s="129"/>
    </row>
    <row r="143" spans="5:12" ht="15.75" customHeight="1" x14ac:dyDescent="0.25">
      <c r="E143" s="129"/>
    </row>
    <row r="144" spans="5:12" ht="15.75" customHeight="1" x14ac:dyDescent="0.25">
      <c r="E144" s="129"/>
    </row>
    <row r="145" spans="5:5" ht="15.75" customHeight="1" x14ac:dyDescent="0.25">
      <c r="E145" s="129"/>
    </row>
    <row r="146" spans="5:5" ht="15.75" customHeight="1" x14ac:dyDescent="0.25">
      <c r="E146" s="129"/>
    </row>
    <row r="147" spans="5:5" ht="15.75" customHeight="1" x14ac:dyDescent="0.25">
      <c r="E147" s="129"/>
    </row>
    <row r="148" spans="5:5" ht="15.75" customHeight="1" x14ac:dyDescent="0.25">
      <c r="E148" s="129"/>
    </row>
    <row r="149" spans="5:5" ht="15.75" customHeight="1" x14ac:dyDescent="0.25">
      <c r="E149" s="129"/>
    </row>
    <row r="150" spans="5:5" ht="15.75" customHeight="1" x14ac:dyDescent="0.25">
      <c r="E150" s="129"/>
    </row>
    <row r="151" spans="5:5" ht="15.75" customHeight="1" x14ac:dyDescent="0.25">
      <c r="E151" s="129"/>
    </row>
    <row r="152" spans="5:5" ht="15.75" customHeight="1" x14ac:dyDescent="0.25">
      <c r="E152" s="129"/>
    </row>
    <row r="153" spans="5:5" ht="15.75" customHeight="1" x14ac:dyDescent="0.25">
      <c r="E153" s="129"/>
    </row>
    <row r="154" spans="5:5" ht="15.75" customHeight="1" x14ac:dyDescent="0.25">
      <c r="E154" s="129"/>
    </row>
    <row r="155" spans="5:5" ht="15.75" customHeight="1" x14ac:dyDescent="0.25">
      <c r="E155" s="129"/>
    </row>
    <row r="156" spans="5:5" ht="15.75" customHeight="1" x14ac:dyDescent="0.25">
      <c r="E156" s="129"/>
    </row>
    <row r="157" spans="5:5" ht="15.75" customHeight="1" x14ac:dyDescent="0.25">
      <c r="E157" s="129"/>
    </row>
    <row r="158" spans="5:5" ht="15.75" customHeight="1" x14ac:dyDescent="0.25">
      <c r="E158" s="129"/>
    </row>
    <row r="159" spans="5:5" ht="15.75" customHeight="1" x14ac:dyDescent="0.25">
      <c r="E159" s="129"/>
    </row>
    <row r="160" spans="5:5" ht="15.75" customHeight="1" x14ac:dyDescent="0.25">
      <c r="E160" s="129"/>
    </row>
    <row r="161" spans="5:5" ht="15.75" customHeight="1" x14ac:dyDescent="0.25">
      <c r="E161" s="129"/>
    </row>
    <row r="162" spans="5:5" ht="15.75" customHeight="1" x14ac:dyDescent="0.25">
      <c r="E162" s="129"/>
    </row>
    <row r="163" spans="5:5" ht="15.75" customHeight="1" x14ac:dyDescent="0.25">
      <c r="E163" s="129"/>
    </row>
    <row r="164" spans="5:5" ht="15.75" customHeight="1" x14ac:dyDescent="0.25">
      <c r="E164" s="129"/>
    </row>
    <row r="165" spans="5:5" ht="15.75" customHeight="1" x14ac:dyDescent="0.25">
      <c r="E165" s="129"/>
    </row>
    <row r="166" spans="5:5" ht="15.75" customHeight="1" x14ac:dyDescent="0.25">
      <c r="E166" s="129"/>
    </row>
    <row r="167" spans="5:5" ht="15.75" customHeight="1" x14ac:dyDescent="0.25">
      <c r="E167" s="129"/>
    </row>
    <row r="168" spans="5:5" ht="15.75" customHeight="1" x14ac:dyDescent="0.25">
      <c r="E168" s="129"/>
    </row>
    <row r="169" spans="5:5" ht="15.75" customHeight="1" x14ac:dyDescent="0.25">
      <c r="E169" s="129"/>
    </row>
    <row r="170" spans="5:5" ht="15.75" customHeight="1" x14ac:dyDescent="0.25">
      <c r="E170" s="129"/>
    </row>
    <row r="171" spans="5:5" ht="15.75" customHeight="1" x14ac:dyDescent="0.25">
      <c r="E171" s="129"/>
    </row>
    <row r="172" spans="5:5" ht="15.75" customHeight="1" x14ac:dyDescent="0.25">
      <c r="E172" s="129"/>
    </row>
    <row r="173" spans="5:5" ht="15.75" customHeight="1" x14ac:dyDescent="0.25">
      <c r="E173" s="129"/>
    </row>
    <row r="174" spans="5:5" ht="15.75" customHeight="1" x14ac:dyDescent="0.25">
      <c r="E174" s="129"/>
    </row>
    <row r="175" spans="5:5" ht="15.75" customHeight="1" x14ac:dyDescent="0.25">
      <c r="E175" s="129"/>
    </row>
    <row r="176" spans="5:5" ht="15.75" customHeight="1" x14ac:dyDescent="0.25">
      <c r="E176" s="129"/>
    </row>
    <row r="177" spans="5:5" ht="15.75" customHeight="1" x14ac:dyDescent="0.25">
      <c r="E177" s="129"/>
    </row>
    <row r="178" spans="5:5" ht="15.75" customHeight="1" x14ac:dyDescent="0.25">
      <c r="E178" s="129"/>
    </row>
    <row r="179" spans="5:5" ht="15.75" customHeight="1" x14ac:dyDescent="0.25">
      <c r="E179" s="129"/>
    </row>
    <row r="180" spans="5:5" ht="15.75" customHeight="1" x14ac:dyDescent="0.25">
      <c r="E180" s="129"/>
    </row>
    <row r="181" spans="5:5" ht="15.75" customHeight="1" x14ac:dyDescent="0.25">
      <c r="E181" s="129"/>
    </row>
    <row r="182" spans="5:5" ht="15.75" customHeight="1" x14ac:dyDescent="0.25">
      <c r="E182" s="129"/>
    </row>
    <row r="183" spans="5:5" ht="15.75" customHeight="1" x14ac:dyDescent="0.25">
      <c r="E183" s="129"/>
    </row>
    <row r="184" spans="5:5" ht="15.75" customHeight="1" x14ac:dyDescent="0.25">
      <c r="E184" s="129"/>
    </row>
    <row r="185" spans="5:5" ht="15.75" customHeight="1" x14ac:dyDescent="0.25">
      <c r="E185" s="129"/>
    </row>
    <row r="186" spans="5:5" ht="15.75" customHeight="1" x14ac:dyDescent="0.25">
      <c r="E186" s="129"/>
    </row>
    <row r="187" spans="5:5" ht="15.75" customHeight="1" x14ac:dyDescent="0.25">
      <c r="E187" s="129"/>
    </row>
    <row r="188" spans="5:5" ht="15.75" customHeight="1" x14ac:dyDescent="0.25">
      <c r="E188" s="129"/>
    </row>
    <row r="189" spans="5:5" ht="15.75" customHeight="1" x14ac:dyDescent="0.25">
      <c r="E189" s="129"/>
    </row>
    <row r="190" spans="5:5" ht="15.75" customHeight="1" x14ac:dyDescent="0.25">
      <c r="E190" s="129"/>
    </row>
    <row r="191" spans="5:5" ht="15.75" customHeight="1" x14ac:dyDescent="0.25">
      <c r="E191" s="129"/>
    </row>
    <row r="192" spans="5:5" ht="15.75" customHeight="1" x14ac:dyDescent="0.25">
      <c r="E192" s="129"/>
    </row>
    <row r="193" spans="5:5" ht="15.75" customHeight="1" x14ac:dyDescent="0.25">
      <c r="E193" s="129"/>
    </row>
    <row r="194" spans="5:5" ht="15.75" customHeight="1" x14ac:dyDescent="0.25">
      <c r="E194" s="129"/>
    </row>
    <row r="195" spans="5:5" ht="15.75" customHeight="1" x14ac:dyDescent="0.25">
      <c r="E195" s="129"/>
    </row>
    <row r="196" spans="5:5" ht="15.75" customHeight="1" x14ac:dyDescent="0.25">
      <c r="E196" s="129"/>
    </row>
    <row r="197" spans="5:5" ht="15.75" customHeight="1" x14ac:dyDescent="0.25">
      <c r="E197" s="129"/>
    </row>
    <row r="198" spans="5:5" ht="15.75" customHeight="1" x14ac:dyDescent="0.25">
      <c r="E198" s="129"/>
    </row>
    <row r="199" spans="5:5" ht="15.75" customHeight="1" x14ac:dyDescent="0.25">
      <c r="E199" s="129"/>
    </row>
    <row r="200" spans="5:5" ht="15.75" customHeight="1" x14ac:dyDescent="0.25">
      <c r="E200" s="129"/>
    </row>
    <row r="201" spans="5:5" ht="15.75" customHeight="1" x14ac:dyDescent="0.25">
      <c r="E201" s="129"/>
    </row>
    <row r="202" spans="5:5" ht="15.75" customHeight="1" x14ac:dyDescent="0.25">
      <c r="E202" s="129"/>
    </row>
    <row r="203" spans="5:5" ht="15.75" customHeight="1" x14ac:dyDescent="0.25">
      <c r="E203" s="129"/>
    </row>
    <row r="204" spans="5:5" ht="15.75" customHeight="1" x14ac:dyDescent="0.25">
      <c r="E204" s="129"/>
    </row>
    <row r="205" spans="5:5" ht="15.75" customHeight="1" x14ac:dyDescent="0.25">
      <c r="E205" s="129"/>
    </row>
    <row r="206" spans="5:5" ht="15.75" customHeight="1" x14ac:dyDescent="0.25">
      <c r="E206" s="129"/>
    </row>
    <row r="207" spans="5:5" ht="15.75" customHeight="1" x14ac:dyDescent="0.25">
      <c r="E207" s="129"/>
    </row>
    <row r="208" spans="5:5" ht="15.75" customHeight="1" x14ac:dyDescent="0.25">
      <c r="E208" s="129"/>
    </row>
    <row r="209" spans="5:5" ht="15.75" customHeight="1" x14ac:dyDescent="0.25">
      <c r="E209" s="129"/>
    </row>
    <row r="210" spans="5:5" ht="15.75" customHeight="1" x14ac:dyDescent="0.25">
      <c r="E210" s="129"/>
    </row>
    <row r="211" spans="5:5" ht="15.75" customHeight="1" x14ac:dyDescent="0.25">
      <c r="E211" s="129"/>
    </row>
    <row r="212" spans="5:5" ht="15.75" customHeight="1" x14ac:dyDescent="0.25">
      <c r="E212" s="129"/>
    </row>
    <row r="213" spans="5:5" ht="15.75" customHeight="1" x14ac:dyDescent="0.25">
      <c r="E213" s="129"/>
    </row>
    <row r="214" spans="5:5" ht="15.75" customHeight="1" x14ac:dyDescent="0.25">
      <c r="E214" s="129"/>
    </row>
    <row r="215" spans="5:5" ht="15.75" customHeight="1" x14ac:dyDescent="0.25">
      <c r="E215" s="129"/>
    </row>
    <row r="216" spans="5:5" ht="15.75" customHeight="1" x14ac:dyDescent="0.25">
      <c r="E216" s="129"/>
    </row>
    <row r="217" spans="5:5" ht="15.75" customHeight="1" x14ac:dyDescent="0.25">
      <c r="E217" s="129"/>
    </row>
    <row r="218" spans="5:5" ht="15.75" customHeight="1" x14ac:dyDescent="0.25">
      <c r="E218" s="129"/>
    </row>
    <row r="219" spans="5:5" ht="15.75" customHeight="1" x14ac:dyDescent="0.25">
      <c r="E219" s="129"/>
    </row>
    <row r="220" spans="5:5" ht="15.75" customHeight="1" x14ac:dyDescent="0.25">
      <c r="E220" s="129"/>
    </row>
    <row r="221" spans="5:5" ht="15.75" customHeight="1" x14ac:dyDescent="0.25">
      <c r="E221" s="129"/>
    </row>
    <row r="222" spans="5:5" ht="15.75" customHeight="1" x14ac:dyDescent="0.25">
      <c r="E222" s="129"/>
    </row>
    <row r="223" spans="5:5" ht="15.75" customHeight="1" x14ac:dyDescent="0.25">
      <c r="E223" s="129"/>
    </row>
    <row r="224" spans="5:5" ht="15.75" customHeight="1" x14ac:dyDescent="0.25">
      <c r="E224" s="129"/>
    </row>
    <row r="225" spans="5:5" ht="15.75" customHeight="1" x14ac:dyDescent="0.25">
      <c r="E225" s="129"/>
    </row>
    <row r="226" spans="5:5" ht="15.75" customHeight="1" x14ac:dyDescent="0.25">
      <c r="E226" s="129"/>
    </row>
    <row r="227" spans="5:5" ht="15.75" customHeight="1" x14ac:dyDescent="0.25">
      <c r="E227" s="129"/>
    </row>
    <row r="228" spans="5:5" ht="15.75" customHeight="1" x14ac:dyDescent="0.25">
      <c r="E228" s="129"/>
    </row>
    <row r="229" spans="5:5" ht="15.75" customHeight="1" x14ac:dyDescent="0.25">
      <c r="E229" s="129"/>
    </row>
    <row r="230" spans="5:5" ht="15.75" customHeight="1" x14ac:dyDescent="0.25">
      <c r="E230" s="129"/>
    </row>
    <row r="231" spans="5:5" ht="15.75" customHeight="1" x14ac:dyDescent="0.25">
      <c r="E231" s="129"/>
    </row>
    <row r="232" spans="5:5" ht="15.75" customHeight="1" x14ac:dyDescent="0.25">
      <c r="E232" s="129"/>
    </row>
    <row r="233" spans="5:5" ht="15.75" customHeight="1" x14ac:dyDescent="0.25">
      <c r="E233" s="129"/>
    </row>
    <row r="234" spans="5:5" ht="15.75" customHeight="1" x14ac:dyDescent="0.25">
      <c r="E234" s="129"/>
    </row>
    <row r="235" spans="5:5" ht="15.75" customHeight="1" x14ac:dyDescent="0.25">
      <c r="E235" s="129"/>
    </row>
    <row r="236" spans="5:5" ht="15.75" customHeight="1" x14ac:dyDescent="0.25">
      <c r="E236" s="129"/>
    </row>
    <row r="237" spans="5:5" ht="15.75" customHeight="1" x14ac:dyDescent="0.25">
      <c r="E237" s="129"/>
    </row>
    <row r="238" spans="5:5" ht="15.75" customHeight="1" x14ac:dyDescent="0.25">
      <c r="E238" s="129"/>
    </row>
    <row r="239" spans="5:5" ht="15.75" customHeight="1" x14ac:dyDescent="0.25">
      <c r="E239" s="129"/>
    </row>
    <row r="240" spans="5:5" ht="15.75" customHeight="1" x14ac:dyDescent="0.25">
      <c r="E240" s="129"/>
    </row>
    <row r="241" spans="5:5" ht="15.75" customHeight="1" x14ac:dyDescent="0.25">
      <c r="E241" s="129"/>
    </row>
    <row r="242" spans="5:5" ht="15.75" customHeight="1" x14ac:dyDescent="0.25">
      <c r="E242" s="129"/>
    </row>
    <row r="243" spans="5:5" ht="15.75" customHeight="1" x14ac:dyDescent="0.25">
      <c r="E243" s="129"/>
    </row>
    <row r="244" spans="5:5" ht="15.75" customHeight="1" x14ac:dyDescent="0.25">
      <c r="E244" s="129"/>
    </row>
    <row r="245" spans="5:5" ht="15.75" customHeight="1" x14ac:dyDescent="0.25">
      <c r="E245" s="129"/>
    </row>
    <row r="246" spans="5:5" ht="15.75" customHeight="1" x14ac:dyDescent="0.25">
      <c r="E246" s="129"/>
    </row>
    <row r="247" spans="5:5" ht="15.75" customHeight="1" x14ac:dyDescent="0.25">
      <c r="E247" s="129"/>
    </row>
    <row r="248" spans="5:5" ht="15.75" customHeight="1" x14ac:dyDescent="0.25">
      <c r="E248" s="129"/>
    </row>
    <row r="249" spans="5:5" ht="15.75" customHeight="1" x14ac:dyDescent="0.25">
      <c r="E249" s="129"/>
    </row>
    <row r="250" spans="5:5" ht="15.75" customHeight="1" x14ac:dyDescent="0.25">
      <c r="E250" s="129"/>
    </row>
    <row r="251" spans="5:5" ht="15.75" customHeight="1" x14ac:dyDescent="0.25">
      <c r="E251" s="129"/>
    </row>
    <row r="252" spans="5:5" ht="15.75" customHeight="1" x14ac:dyDescent="0.25">
      <c r="E252" s="129"/>
    </row>
    <row r="253" spans="5:5" ht="15.75" customHeight="1" x14ac:dyDescent="0.25">
      <c r="E253" s="129"/>
    </row>
    <row r="254" spans="5:5" ht="15.75" customHeight="1" x14ac:dyDescent="0.25">
      <c r="E254" s="129"/>
    </row>
    <row r="255" spans="5:5" ht="15.75" customHeight="1" x14ac:dyDescent="0.25">
      <c r="E255" s="129"/>
    </row>
    <row r="256" spans="5:5" ht="15.75" customHeight="1" x14ac:dyDescent="0.25">
      <c r="E256" s="129"/>
    </row>
    <row r="257" spans="5:5" ht="15.75" customHeight="1" x14ac:dyDescent="0.25">
      <c r="E257" s="129"/>
    </row>
    <row r="258" spans="5:5" ht="15.75" customHeight="1" x14ac:dyDescent="0.25">
      <c r="E258" s="129"/>
    </row>
    <row r="259" spans="5:5" ht="15.75" customHeight="1" x14ac:dyDescent="0.25">
      <c r="E259" s="129"/>
    </row>
    <row r="260" spans="5:5" ht="15.75" customHeight="1" x14ac:dyDescent="0.25">
      <c r="E260" s="129"/>
    </row>
    <row r="261" spans="5:5" ht="15.75" customHeight="1" x14ac:dyDescent="0.25">
      <c r="E261" s="129"/>
    </row>
    <row r="262" spans="5:5" ht="15.75" customHeight="1" x14ac:dyDescent="0.25">
      <c r="E262" s="129"/>
    </row>
    <row r="263" spans="5:5" ht="15.75" customHeight="1" x14ac:dyDescent="0.25">
      <c r="E263" s="129"/>
    </row>
    <row r="264" spans="5:5" ht="15.75" customHeight="1" x14ac:dyDescent="0.25">
      <c r="E264" s="129"/>
    </row>
    <row r="265" spans="5:5" ht="15.75" customHeight="1" x14ac:dyDescent="0.25">
      <c r="E265" s="129"/>
    </row>
    <row r="266" spans="5:5" ht="15.75" customHeight="1" x14ac:dyDescent="0.25">
      <c r="E266" s="129"/>
    </row>
    <row r="267" spans="5:5" ht="15.75" customHeight="1" x14ac:dyDescent="0.25">
      <c r="E267" s="129"/>
    </row>
    <row r="268" spans="5:5" ht="15.75" customHeight="1" x14ac:dyDescent="0.25">
      <c r="E268" s="129"/>
    </row>
    <row r="269" spans="5:5" ht="15.75" customHeight="1" x14ac:dyDescent="0.25">
      <c r="E269" s="129"/>
    </row>
    <row r="270" spans="5:5" ht="15.75" customHeight="1" x14ac:dyDescent="0.25">
      <c r="E270" s="129"/>
    </row>
    <row r="271" spans="5:5" ht="15.75" customHeight="1" x14ac:dyDescent="0.25">
      <c r="E271" s="129"/>
    </row>
    <row r="272" spans="5:5" ht="15.75" customHeight="1" x14ac:dyDescent="0.25">
      <c r="E272" s="129"/>
    </row>
    <row r="273" spans="5:5" ht="15.75" customHeight="1" x14ac:dyDescent="0.25">
      <c r="E273" s="129"/>
    </row>
    <row r="274" spans="5:5" ht="15.75" customHeight="1" x14ac:dyDescent="0.25">
      <c r="E274" s="129"/>
    </row>
    <row r="275" spans="5:5" ht="15.75" customHeight="1" x14ac:dyDescent="0.25">
      <c r="E275" s="129"/>
    </row>
    <row r="276" spans="5:5" ht="15.75" customHeight="1" x14ac:dyDescent="0.25">
      <c r="E276" s="129"/>
    </row>
    <row r="277" spans="5:5" ht="15.75" customHeight="1" x14ac:dyDescent="0.25">
      <c r="E277" s="129"/>
    </row>
    <row r="278" spans="5:5" ht="15.75" customHeight="1" x14ac:dyDescent="0.25">
      <c r="E278" s="129"/>
    </row>
    <row r="279" spans="5:5" ht="15.75" customHeight="1" x14ac:dyDescent="0.25">
      <c r="E279" s="129"/>
    </row>
    <row r="280" spans="5:5" ht="15.75" customHeight="1" x14ac:dyDescent="0.25">
      <c r="E280" s="129"/>
    </row>
    <row r="281" spans="5:5" ht="15.75" customHeight="1" x14ac:dyDescent="0.25">
      <c r="E281" s="129"/>
    </row>
    <row r="282" spans="5:5" ht="15.75" customHeight="1" x14ac:dyDescent="0.25">
      <c r="E282" s="129"/>
    </row>
    <row r="283" spans="5:5" ht="15.75" customHeight="1" x14ac:dyDescent="0.25">
      <c r="E283" s="129"/>
    </row>
    <row r="284" spans="5:5" ht="15.75" customHeight="1" x14ac:dyDescent="0.25">
      <c r="E284" s="129"/>
    </row>
    <row r="285" spans="5:5" ht="15.75" customHeight="1" x14ac:dyDescent="0.25">
      <c r="E285" s="129"/>
    </row>
    <row r="286" spans="5:5" ht="15.75" customHeight="1" x14ac:dyDescent="0.25">
      <c r="E286" s="129"/>
    </row>
    <row r="287" spans="5:5" ht="15.75" customHeight="1" x14ac:dyDescent="0.25">
      <c r="E287" s="129"/>
    </row>
    <row r="288" spans="5:5" ht="15.75" customHeight="1" x14ac:dyDescent="0.25">
      <c r="E288" s="129"/>
    </row>
    <row r="289" spans="5:5" ht="15.75" customHeight="1" x14ac:dyDescent="0.25">
      <c r="E289" s="129"/>
    </row>
    <row r="290" spans="5:5" ht="15.75" customHeight="1" x14ac:dyDescent="0.25">
      <c r="E290" s="129"/>
    </row>
    <row r="291" spans="5:5" ht="15.75" customHeight="1" x14ac:dyDescent="0.25">
      <c r="E291" s="129"/>
    </row>
    <row r="292" spans="5:5" ht="15.75" customHeight="1" x14ac:dyDescent="0.25">
      <c r="E292" s="129"/>
    </row>
    <row r="293" spans="5:5" ht="15.75" customHeight="1" x14ac:dyDescent="0.25">
      <c r="E293" s="129"/>
    </row>
    <row r="294" spans="5:5" ht="15.75" customHeight="1" x14ac:dyDescent="0.25">
      <c r="E294" s="129"/>
    </row>
    <row r="295" spans="5:5" ht="15.75" customHeight="1" x14ac:dyDescent="0.25">
      <c r="E295" s="129"/>
    </row>
    <row r="296" spans="5:5" ht="15.75" customHeight="1" x14ac:dyDescent="0.25">
      <c r="E296" s="129"/>
    </row>
    <row r="297" spans="5:5" ht="15.75" customHeight="1" x14ac:dyDescent="0.25">
      <c r="E297" s="129"/>
    </row>
    <row r="298" spans="5:5" ht="15.75" customHeight="1" x14ac:dyDescent="0.25">
      <c r="E298" s="129"/>
    </row>
    <row r="299" spans="5:5" ht="15.75" customHeight="1" x14ac:dyDescent="0.25">
      <c r="E299" s="129"/>
    </row>
    <row r="300" spans="5:5" ht="15.75" customHeight="1" x14ac:dyDescent="0.25">
      <c r="E300" s="129"/>
    </row>
    <row r="301" spans="5:5" ht="15.75" customHeight="1" x14ac:dyDescent="0.25">
      <c r="E301" s="129"/>
    </row>
    <row r="302" spans="5:5" ht="15.75" customHeight="1" x14ac:dyDescent="0.25">
      <c r="E302" s="129"/>
    </row>
    <row r="303" spans="5:5" ht="15.75" customHeight="1" x14ac:dyDescent="0.25">
      <c r="E303" s="129"/>
    </row>
    <row r="304" spans="5:5" ht="15.75" customHeight="1" x14ac:dyDescent="0.25">
      <c r="E304" s="129"/>
    </row>
    <row r="305" spans="5:5" ht="15.75" customHeight="1" x14ac:dyDescent="0.25">
      <c r="E305" s="129"/>
    </row>
    <row r="306" spans="5:5" ht="15.75" customHeight="1" x14ac:dyDescent="0.25">
      <c r="E306" s="129"/>
    </row>
    <row r="307" spans="5:5" ht="15.75" customHeight="1" x14ac:dyDescent="0.25">
      <c r="E307" s="129"/>
    </row>
    <row r="308" spans="5:5" ht="15.75" customHeight="1" x14ac:dyDescent="0.25">
      <c r="E308" s="129"/>
    </row>
    <row r="309" spans="5:5" ht="15.75" customHeight="1" x14ac:dyDescent="0.25">
      <c r="E309" s="129"/>
    </row>
    <row r="310" spans="5:5" ht="15.75" customHeight="1" x14ac:dyDescent="0.25">
      <c r="E310" s="129"/>
    </row>
    <row r="311" spans="5:5" ht="15.75" customHeight="1" x14ac:dyDescent="0.25">
      <c r="E311" s="129"/>
    </row>
    <row r="312" spans="5:5" ht="15.75" customHeight="1" x14ac:dyDescent="0.25">
      <c r="E312" s="129"/>
    </row>
    <row r="313" spans="5:5" ht="15.75" customHeight="1" x14ac:dyDescent="0.25">
      <c r="E313" s="129"/>
    </row>
    <row r="314" spans="5:5" ht="15.75" customHeight="1" x14ac:dyDescent="0.25">
      <c r="E314" s="129"/>
    </row>
    <row r="315" spans="5:5" ht="15.75" customHeight="1" x14ac:dyDescent="0.25">
      <c r="E315" s="129"/>
    </row>
    <row r="316" spans="5:5" ht="15.75" customHeight="1" x14ac:dyDescent="0.25">
      <c r="E316" s="129"/>
    </row>
    <row r="317" spans="5:5" ht="15.75" customHeight="1" x14ac:dyDescent="0.25">
      <c r="E317" s="129"/>
    </row>
    <row r="318" spans="5:5" ht="15.75" customHeight="1" x14ac:dyDescent="0.25">
      <c r="E318" s="129"/>
    </row>
    <row r="319" spans="5:5" ht="15.75" customHeight="1" x14ac:dyDescent="0.25">
      <c r="E319" s="129"/>
    </row>
    <row r="320" spans="5:5" ht="15.75" customHeight="1" x14ac:dyDescent="0.25">
      <c r="E320" s="129"/>
    </row>
    <row r="321" spans="5:5" ht="15.75" customHeight="1" x14ac:dyDescent="0.25">
      <c r="E321" s="129"/>
    </row>
    <row r="322" spans="5:5" ht="15.75" customHeight="1" x14ac:dyDescent="0.25">
      <c r="E322" s="129"/>
    </row>
    <row r="323" spans="5:5" ht="15.75" customHeight="1" x14ac:dyDescent="0.25">
      <c r="E323" s="129"/>
    </row>
    <row r="324" spans="5:5" ht="15.75" customHeight="1" x14ac:dyDescent="0.25">
      <c r="E324" s="129"/>
    </row>
    <row r="325" spans="5:5" ht="15.75" customHeight="1" x14ac:dyDescent="0.25">
      <c r="E325" s="129"/>
    </row>
    <row r="326" spans="5:5" ht="15.75" customHeight="1" x14ac:dyDescent="0.25">
      <c r="E326" s="129"/>
    </row>
    <row r="327" spans="5:5" ht="15.75" customHeight="1" x14ac:dyDescent="0.25">
      <c r="E327" s="129"/>
    </row>
    <row r="328" spans="5:5" ht="15.75" customHeight="1" x14ac:dyDescent="0.25">
      <c r="E328" s="129"/>
    </row>
    <row r="329" spans="5:5" ht="15.75" customHeight="1" x14ac:dyDescent="0.25">
      <c r="E329" s="129"/>
    </row>
    <row r="330" spans="5:5" ht="15.75" customHeight="1" x14ac:dyDescent="0.25">
      <c r="E330" s="129"/>
    </row>
    <row r="331" spans="5:5" ht="15.75" customHeight="1" x14ac:dyDescent="0.25">
      <c r="E331" s="129"/>
    </row>
    <row r="332" spans="5:5" ht="15.75" customHeight="1" x14ac:dyDescent="0.25">
      <c r="E332" s="129"/>
    </row>
    <row r="333" spans="5:5" ht="15.75" customHeight="1" x14ac:dyDescent="0.25">
      <c r="E333" s="129"/>
    </row>
    <row r="334" spans="5:5" ht="15.75" customHeight="1" x14ac:dyDescent="0.25">
      <c r="E334" s="129"/>
    </row>
    <row r="335" spans="5:5" ht="15.75" customHeight="1" x14ac:dyDescent="0.25">
      <c r="E335" s="129"/>
    </row>
    <row r="336" spans="5:5" ht="15.75" customHeight="1" x14ac:dyDescent="0.25">
      <c r="E336" s="129"/>
    </row>
    <row r="337" spans="5:5" ht="15.75" customHeight="1" x14ac:dyDescent="0.25">
      <c r="E337" s="129"/>
    </row>
    <row r="338" spans="5:5" ht="15.75" customHeight="1" x14ac:dyDescent="0.25">
      <c r="E338" s="129"/>
    </row>
    <row r="339" spans="5:5" ht="15.75" customHeight="1" x14ac:dyDescent="0.25">
      <c r="E339" s="129"/>
    </row>
    <row r="340" spans="5:5" ht="15.75" customHeight="1" x14ac:dyDescent="0.25">
      <c r="E340" s="129"/>
    </row>
    <row r="341" spans="5:5" ht="15.75" customHeight="1" x14ac:dyDescent="0.25">
      <c r="E341" s="129"/>
    </row>
    <row r="342" spans="5:5" ht="15.75" customHeight="1" x14ac:dyDescent="0.25">
      <c r="E342" s="129"/>
    </row>
    <row r="343" spans="5:5" ht="15.75" customHeight="1" x14ac:dyDescent="0.25">
      <c r="E343" s="129"/>
    </row>
    <row r="344" spans="5:5" ht="15.75" customHeight="1" x14ac:dyDescent="0.25">
      <c r="E344" s="129"/>
    </row>
    <row r="345" spans="5:5" ht="15.75" customHeight="1" x14ac:dyDescent="0.25">
      <c r="E345" s="129"/>
    </row>
    <row r="346" spans="5:5" ht="15.75" customHeight="1" x14ac:dyDescent="0.25">
      <c r="E346" s="129"/>
    </row>
    <row r="347" spans="5:5" ht="15.75" customHeight="1" x14ac:dyDescent="0.25">
      <c r="E347" s="129"/>
    </row>
    <row r="348" spans="5:5" ht="15.75" customHeight="1" x14ac:dyDescent="0.25">
      <c r="E348" s="129"/>
    </row>
    <row r="349" spans="5:5" ht="15.75" customHeight="1" x14ac:dyDescent="0.25">
      <c r="E349" s="129"/>
    </row>
    <row r="350" spans="5:5" ht="15.75" customHeight="1" x14ac:dyDescent="0.25">
      <c r="E350" s="129"/>
    </row>
    <row r="351" spans="5:5" ht="15.75" customHeight="1" x14ac:dyDescent="0.25">
      <c r="E351" s="129"/>
    </row>
    <row r="352" spans="5:5" ht="15.75" customHeight="1" x14ac:dyDescent="0.25">
      <c r="E352" s="129"/>
    </row>
    <row r="353" spans="5:5" ht="15.75" customHeight="1" x14ac:dyDescent="0.25">
      <c r="E353" s="129"/>
    </row>
    <row r="354" spans="5:5" ht="15.75" customHeight="1" x14ac:dyDescent="0.25">
      <c r="E354" s="129"/>
    </row>
    <row r="355" spans="5:5" ht="15.75" customHeight="1" x14ac:dyDescent="0.25">
      <c r="E355" s="129"/>
    </row>
    <row r="356" spans="5:5" ht="15.75" customHeight="1" x14ac:dyDescent="0.25">
      <c r="E356" s="129"/>
    </row>
    <row r="357" spans="5:5" ht="15.75" customHeight="1" x14ac:dyDescent="0.25">
      <c r="E357" s="129"/>
    </row>
    <row r="358" spans="5:5" ht="15.75" customHeight="1" x14ac:dyDescent="0.25">
      <c r="E358" s="129"/>
    </row>
    <row r="359" spans="5:5" ht="15.75" customHeight="1" x14ac:dyDescent="0.25">
      <c r="E359" s="129"/>
    </row>
    <row r="360" spans="5:5" ht="15.75" customHeight="1" x14ac:dyDescent="0.25">
      <c r="E360" s="129"/>
    </row>
    <row r="361" spans="5:5" ht="15.75" customHeight="1" x14ac:dyDescent="0.25">
      <c r="E361" s="129"/>
    </row>
    <row r="362" spans="5:5" ht="15.75" customHeight="1" x14ac:dyDescent="0.25">
      <c r="E362" s="129"/>
    </row>
    <row r="363" spans="5:5" ht="15.75" customHeight="1" x14ac:dyDescent="0.25">
      <c r="E363" s="129"/>
    </row>
    <row r="364" spans="5:5" ht="15.75" customHeight="1" x14ac:dyDescent="0.25">
      <c r="E364" s="129"/>
    </row>
    <row r="365" spans="5:5" ht="15.75" customHeight="1" x14ac:dyDescent="0.25">
      <c r="E365" s="129"/>
    </row>
    <row r="366" spans="5:5" ht="15.75" customHeight="1" x14ac:dyDescent="0.25">
      <c r="E366" s="129"/>
    </row>
    <row r="367" spans="5:5" ht="15.75" customHeight="1" x14ac:dyDescent="0.25">
      <c r="E367" s="129"/>
    </row>
    <row r="368" spans="5:5" ht="15.75" customHeight="1" x14ac:dyDescent="0.25">
      <c r="E368" s="129"/>
    </row>
    <row r="369" spans="5:5" ht="15.75" customHeight="1" x14ac:dyDescent="0.25">
      <c r="E369" s="129"/>
    </row>
    <row r="370" spans="5:5" ht="15.75" customHeight="1" x14ac:dyDescent="0.25">
      <c r="E370" s="129"/>
    </row>
    <row r="371" spans="5:5" ht="15.75" customHeight="1" x14ac:dyDescent="0.25">
      <c r="E371" s="129"/>
    </row>
    <row r="372" spans="5:5" ht="15.75" customHeight="1" x14ac:dyDescent="0.25">
      <c r="E372" s="129"/>
    </row>
    <row r="373" spans="5:5" ht="15.75" customHeight="1" x14ac:dyDescent="0.25">
      <c r="E373" s="129"/>
    </row>
    <row r="374" spans="5:5" ht="15.75" customHeight="1" x14ac:dyDescent="0.25">
      <c r="E374" s="129"/>
    </row>
    <row r="375" spans="5:5" ht="15.75" customHeight="1" x14ac:dyDescent="0.25">
      <c r="E375" s="129"/>
    </row>
    <row r="376" spans="5:5" ht="15.75" customHeight="1" x14ac:dyDescent="0.25">
      <c r="E376" s="129"/>
    </row>
    <row r="377" spans="5:5" ht="15.75" customHeight="1" x14ac:dyDescent="0.25">
      <c r="E377" s="129"/>
    </row>
    <row r="378" spans="5:5" ht="15.75" customHeight="1" x14ac:dyDescent="0.25">
      <c r="E378" s="129"/>
    </row>
    <row r="379" spans="5:5" ht="15.75" customHeight="1" x14ac:dyDescent="0.25">
      <c r="E379" s="129"/>
    </row>
    <row r="380" spans="5:5" ht="15.75" customHeight="1" x14ac:dyDescent="0.25">
      <c r="E380" s="129"/>
    </row>
    <row r="381" spans="5:5" ht="15.75" customHeight="1" x14ac:dyDescent="0.25">
      <c r="E381" s="129"/>
    </row>
    <row r="382" spans="5:5" ht="15.75" customHeight="1" x14ac:dyDescent="0.25">
      <c r="E382" s="129"/>
    </row>
    <row r="383" spans="5:5" ht="15.75" customHeight="1" x14ac:dyDescent="0.25">
      <c r="E383" s="129"/>
    </row>
    <row r="384" spans="5:5" ht="15.75" customHeight="1" x14ac:dyDescent="0.25">
      <c r="E384" s="129"/>
    </row>
    <row r="385" spans="5:5" ht="15.75" customHeight="1" x14ac:dyDescent="0.25">
      <c r="E385" s="129"/>
    </row>
    <row r="386" spans="5:5" ht="15.75" customHeight="1" x14ac:dyDescent="0.25">
      <c r="E386" s="129"/>
    </row>
    <row r="387" spans="5:5" ht="15.75" customHeight="1" x14ac:dyDescent="0.25">
      <c r="E387" s="129"/>
    </row>
    <row r="388" spans="5:5" ht="15.75" customHeight="1" x14ac:dyDescent="0.25">
      <c r="E388" s="129"/>
    </row>
    <row r="389" spans="5:5" ht="15.75" customHeight="1" x14ac:dyDescent="0.25">
      <c r="E389" s="129"/>
    </row>
    <row r="390" spans="5:5" ht="15.75" customHeight="1" x14ac:dyDescent="0.25">
      <c r="E390" s="129"/>
    </row>
    <row r="391" spans="5:5" ht="15.75" customHeight="1" x14ac:dyDescent="0.25">
      <c r="E391" s="129"/>
    </row>
    <row r="392" spans="5:5" ht="15.75" customHeight="1" x14ac:dyDescent="0.25">
      <c r="E392" s="129"/>
    </row>
    <row r="393" spans="5:5" ht="15.75" customHeight="1" x14ac:dyDescent="0.25">
      <c r="E393" s="129"/>
    </row>
    <row r="394" spans="5:5" ht="15.75" customHeight="1" x14ac:dyDescent="0.25">
      <c r="E394" s="129"/>
    </row>
    <row r="395" spans="5:5" ht="15.75" customHeight="1" x14ac:dyDescent="0.25">
      <c r="E395" s="129"/>
    </row>
    <row r="396" spans="5:5" ht="15.75" customHeight="1" x14ac:dyDescent="0.25">
      <c r="E396" s="129"/>
    </row>
    <row r="397" spans="5:5" ht="15.75" customHeight="1" x14ac:dyDescent="0.25">
      <c r="E397" s="129"/>
    </row>
    <row r="398" spans="5:5" ht="15.75" customHeight="1" x14ac:dyDescent="0.25">
      <c r="E398" s="129"/>
    </row>
    <row r="399" spans="5:5" ht="15.75" customHeight="1" x14ac:dyDescent="0.25">
      <c r="E399" s="129"/>
    </row>
    <row r="400" spans="5:5" ht="15.75" customHeight="1" x14ac:dyDescent="0.25">
      <c r="E400" s="129"/>
    </row>
    <row r="401" spans="5:5" ht="15.75" customHeight="1" x14ac:dyDescent="0.25">
      <c r="E401" s="129"/>
    </row>
    <row r="402" spans="5:5" ht="15.75" customHeight="1" x14ac:dyDescent="0.25">
      <c r="E402" s="129"/>
    </row>
    <row r="403" spans="5:5" ht="15.75" customHeight="1" x14ac:dyDescent="0.25">
      <c r="E403" s="129"/>
    </row>
    <row r="404" spans="5:5" ht="15.75" customHeight="1" x14ac:dyDescent="0.25">
      <c r="E404" s="129"/>
    </row>
    <row r="405" spans="5:5" ht="15.75" customHeight="1" x14ac:dyDescent="0.25">
      <c r="E405" s="129"/>
    </row>
    <row r="406" spans="5:5" ht="15.75" customHeight="1" x14ac:dyDescent="0.25">
      <c r="E406" s="129"/>
    </row>
    <row r="407" spans="5:5" ht="15.75" customHeight="1" x14ac:dyDescent="0.25">
      <c r="E407" s="129"/>
    </row>
    <row r="408" spans="5:5" ht="15.75" customHeight="1" x14ac:dyDescent="0.25">
      <c r="E408" s="129"/>
    </row>
    <row r="409" spans="5:5" ht="15.75" customHeight="1" x14ac:dyDescent="0.25">
      <c r="E409" s="129"/>
    </row>
    <row r="410" spans="5:5" ht="15.75" customHeight="1" x14ac:dyDescent="0.25">
      <c r="E410" s="129"/>
    </row>
    <row r="411" spans="5:5" ht="15.75" customHeight="1" x14ac:dyDescent="0.25">
      <c r="E411" s="129"/>
    </row>
    <row r="412" spans="5:5" ht="15.75" customHeight="1" x14ac:dyDescent="0.25">
      <c r="E412" s="129"/>
    </row>
    <row r="413" spans="5:5" ht="15.75" customHeight="1" x14ac:dyDescent="0.25">
      <c r="E413" s="129"/>
    </row>
    <row r="414" spans="5:5" ht="15.75" customHeight="1" x14ac:dyDescent="0.25">
      <c r="E414" s="129"/>
    </row>
    <row r="415" spans="5:5" ht="15.75" customHeight="1" x14ac:dyDescent="0.25">
      <c r="E415" s="129"/>
    </row>
    <row r="416" spans="5:5" ht="15.75" customHeight="1" x14ac:dyDescent="0.25">
      <c r="E416" s="129"/>
    </row>
    <row r="417" spans="5:5" ht="15.75" customHeight="1" x14ac:dyDescent="0.25">
      <c r="E417" s="129"/>
    </row>
    <row r="418" spans="5:5" ht="15.75" customHeight="1" x14ac:dyDescent="0.25">
      <c r="E418" s="129"/>
    </row>
    <row r="419" spans="5:5" ht="15.75" customHeight="1" x14ac:dyDescent="0.25">
      <c r="E419" s="129"/>
    </row>
    <row r="420" spans="5:5" ht="15.75" customHeight="1" x14ac:dyDescent="0.25">
      <c r="E420" s="129"/>
    </row>
    <row r="421" spans="5:5" ht="15.75" customHeight="1" x14ac:dyDescent="0.25">
      <c r="E421" s="129"/>
    </row>
    <row r="422" spans="5:5" ht="15.75" customHeight="1" x14ac:dyDescent="0.25">
      <c r="E422" s="129"/>
    </row>
    <row r="423" spans="5:5" ht="15.75" customHeight="1" x14ac:dyDescent="0.25">
      <c r="E423" s="129"/>
    </row>
    <row r="424" spans="5:5" ht="15.75" customHeight="1" x14ac:dyDescent="0.25">
      <c r="E424" s="129"/>
    </row>
    <row r="425" spans="5:5" ht="15.75" customHeight="1" x14ac:dyDescent="0.25">
      <c r="E425" s="129"/>
    </row>
    <row r="426" spans="5:5" ht="15.75" customHeight="1" x14ac:dyDescent="0.25">
      <c r="E426" s="129"/>
    </row>
    <row r="427" spans="5:5" ht="15.75" customHeight="1" x14ac:dyDescent="0.25">
      <c r="E427" s="129"/>
    </row>
    <row r="428" spans="5:5" ht="15.75" customHeight="1" x14ac:dyDescent="0.25">
      <c r="E428" s="129"/>
    </row>
    <row r="429" spans="5:5" ht="15.75" customHeight="1" x14ac:dyDescent="0.25">
      <c r="E429" s="129"/>
    </row>
    <row r="430" spans="5:5" ht="15.75" customHeight="1" x14ac:dyDescent="0.25">
      <c r="E430" s="129"/>
    </row>
    <row r="431" spans="5:5" ht="15.75" customHeight="1" x14ac:dyDescent="0.25">
      <c r="E431" s="129"/>
    </row>
    <row r="432" spans="5:5" ht="15.75" customHeight="1" x14ac:dyDescent="0.25">
      <c r="E432" s="129"/>
    </row>
    <row r="433" spans="5:5" ht="15.75" customHeight="1" x14ac:dyDescent="0.25">
      <c r="E433" s="129"/>
    </row>
    <row r="434" spans="5:5" ht="15.75" customHeight="1" x14ac:dyDescent="0.25">
      <c r="E434" s="129"/>
    </row>
    <row r="435" spans="5:5" ht="15.75" customHeight="1" x14ac:dyDescent="0.25">
      <c r="E435" s="129"/>
    </row>
    <row r="436" spans="5:5" ht="15.75" customHeight="1" x14ac:dyDescent="0.25">
      <c r="E436" s="129"/>
    </row>
    <row r="437" spans="5:5" ht="15.75" customHeight="1" x14ac:dyDescent="0.25">
      <c r="E437" s="129"/>
    </row>
    <row r="438" spans="5:5" ht="15.75" customHeight="1" x14ac:dyDescent="0.25">
      <c r="E438" s="129"/>
    </row>
    <row r="439" spans="5:5" ht="15.75" customHeight="1" x14ac:dyDescent="0.25">
      <c r="E439" s="129"/>
    </row>
    <row r="440" spans="5:5" ht="15.75" customHeight="1" x14ac:dyDescent="0.25">
      <c r="E440" s="129"/>
    </row>
    <row r="441" spans="5:5" ht="15.75" customHeight="1" x14ac:dyDescent="0.25">
      <c r="E441" s="129"/>
    </row>
    <row r="442" spans="5:5" ht="15.75" customHeight="1" x14ac:dyDescent="0.25">
      <c r="E442" s="129"/>
    </row>
    <row r="443" spans="5:5" ht="15.75" customHeight="1" x14ac:dyDescent="0.25">
      <c r="E443" s="129"/>
    </row>
    <row r="444" spans="5:5" ht="15.75" customHeight="1" x14ac:dyDescent="0.25">
      <c r="E444" s="129"/>
    </row>
    <row r="445" spans="5:5" ht="15.75" customHeight="1" x14ac:dyDescent="0.25">
      <c r="E445" s="129"/>
    </row>
    <row r="446" spans="5:5" ht="15.75" customHeight="1" x14ac:dyDescent="0.25">
      <c r="E446" s="129"/>
    </row>
    <row r="447" spans="5:5" ht="15.75" customHeight="1" x14ac:dyDescent="0.25">
      <c r="E447" s="129"/>
    </row>
    <row r="448" spans="5:5" ht="15.75" customHeight="1" x14ac:dyDescent="0.25">
      <c r="E448" s="129"/>
    </row>
    <row r="449" spans="5:5" ht="15.75" customHeight="1" x14ac:dyDescent="0.25">
      <c r="E449" s="129"/>
    </row>
    <row r="450" spans="5:5" ht="15.75" customHeight="1" x14ac:dyDescent="0.25">
      <c r="E450" s="129"/>
    </row>
    <row r="451" spans="5:5" ht="15.75" customHeight="1" x14ac:dyDescent="0.25">
      <c r="E451" s="129"/>
    </row>
    <row r="452" spans="5:5" ht="15.75" customHeight="1" x14ac:dyDescent="0.25">
      <c r="E452" s="129"/>
    </row>
    <row r="453" spans="5:5" ht="15.75" customHeight="1" x14ac:dyDescent="0.25">
      <c r="E453" s="129"/>
    </row>
    <row r="454" spans="5:5" ht="15.75" customHeight="1" x14ac:dyDescent="0.25">
      <c r="E454" s="129"/>
    </row>
    <row r="455" spans="5:5" ht="15.75" customHeight="1" x14ac:dyDescent="0.25">
      <c r="E455" s="129"/>
    </row>
    <row r="456" spans="5:5" ht="15.75" customHeight="1" x14ac:dyDescent="0.25">
      <c r="E456" s="129"/>
    </row>
    <row r="457" spans="5:5" ht="15.75" customHeight="1" x14ac:dyDescent="0.25">
      <c r="E457" s="129"/>
    </row>
    <row r="458" spans="5:5" ht="15.75" customHeight="1" x14ac:dyDescent="0.25">
      <c r="E458" s="129"/>
    </row>
    <row r="459" spans="5:5" ht="15.75" customHeight="1" x14ac:dyDescent="0.25">
      <c r="E459" s="129"/>
    </row>
    <row r="460" spans="5:5" ht="15.75" customHeight="1" x14ac:dyDescent="0.25">
      <c r="E460" s="129"/>
    </row>
    <row r="461" spans="5:5" ht="15.75" customHeight="1" x14ac:dyDescent="0.25">
      <c r="E461" s="129"/>
    </row>
    <row r="462" spans="5:5" ht="15.75" customHeight="1" x14ac:dyDescent="0.25">
      <c r="E462" s="129"/>
    </row>
    <row r="463" spans="5:5" ht="15.75" customHeight="1" x14ac:dyDescent="0.25">
      <c r="E463" s="129"/>
    </row>
    <row r="464" spans="5:5" ht="15.75" customHeight="1" x14ac:dyDescent="0.25">
      <c r="E464" s="129"/>
    </row>
    <row r="465" spans="5:5" ht="15.75" customHeight="1" x14ac:dyDescent="0.25">
      <c r="E465" s="129"/>
    </row>
    <row r="466" spans="5:5" ht="15.75" customHeight="1" x14ac:dyDescent="0.25">
      <c r="E466" s="129"/>
    </row>
    <row r="467" spans="5:5" ht="15.75" customHeight="1" x14ac:dyDescent="0.25">
      <c r="E467" s="129"/>
    </row>
    <row r="468" spans="5:5" ht="15.75" customHeight="1" x14ac:dyDescent="0.25">
      <c r="E468" s="129"/>
    </row>
    <row r="469" spans="5:5" ht="15.75" customHeight="1" x14ac:dyDescent="0.25">
      <c r="E469" s="129"/>
    </row>
    <row r="470" spans="5:5" ht="15.75" customHeight="1" x14ac:dyDescent="0.25">
      <c r="E470" s="129"/>
    </row>
    <row r="471" spans="5:5" ht="15.75" customHeight="1" x14ac:dyDescent="0.25">
      <c r="E471" s="129"/>
    </row>
    <row r="472" spans="5:5" ht="15.75" customHeight="1" x14ac:dyDescent="0.25">
      <c r="E472" s="129"/>
    </row>
    <row r="473" spans="5:5" ht="15.75" customHeight="1" x14ac:dyDescent="0.25">
      <c r="E473" s="129"/>
    </row>
    <row r="474" spans="5:5" ht="15.75" customHeight="1" x14ac:dyDescent="0.25">
      <c r="E474" s="129"/>
    </row>
    <row r="475" spans="5:5" ht="15.75" customHeight="1" x14ac:dyDescent="0.25">
      <c r="E475" s="129"/>
    </row>
    <row r="476" spans="5:5" ht="15.75" customHeight="1" x14ac:dyDescent="0.25">
      <c r="E476" s="129"/>
    </row>
    <row r="477" spans="5:5" ht="15.75" customHeight="1" x14ac:dyDescent="0.25">
      <c r="E477" s="129"/>
    </row>
    <row r="478" spans="5:5" ht="15.75" customHeight="1" x14ac:dyDescent="0.25">
      <c r="E478" s="129"/>
    </row>
    <row r="479" spans="5:5" ht="15.75" customHeight="1" x14ac:dyDescent="0.25">
      <c r="E479" s="129"/>
    </row>
    <row r="480" spans="5:5" ht="15.75" customHeight="1" x14ac:dyDescent="0.25">
      <c r="E480" s="129"/>
    </row>
    <row r="481" spans="5:5" ht="15.75" customHeight="1" x14ac:dyDescent="0.25">
      <c r="E481" s="129"/>
    </row>
    <row r="482" spans="5:5" ht="15.75" customHeight="1" x14ac:dyDescent="0.25">
      <c r="E482" s="129"/>
    </row>
    <row r="483" spans="5:5" ht="15.75" customHeight="1" x14ac:dyDescent="0.25">
      <c r="E483" s="129"/>
    </row>
    <row r="484" spans="5:5" ht="15.75" customHeight="1" x14ac:dyDescent="0.25">
      <c r="E484" s="129"/>
    </row>
    <row r="485" spans="5:5" ht="15.75" customHeight="1" x14ac:dyDescent="0.25">
      <c r="E485" s="129"/>
    </row>
    <row r="486" spans="5:5" ht="15.75" customHeight="1" x14ac:dyDescent="0.25">
      <c r="E486" s="129"/>
    </row>
    <row r="487" spans="5:5" ht="15.75" customHeight="1" x14ac:dyDescent="0.25">
      <c r="E487" s="129"/>
    </row>
    <row r="488" spans="5:5" ht="15.75" customHeight="1" x14ac:dyDescent="0.25">
      <c r="E488" s="129"/>
    </row>
    <row r="489" spans="5:5" ht="15.75" customHeight="1" x14ac:dyDescent="0.25">
      <c r="E489" s="129"/>
    </row>
    <row r="490" spans="5:5" ht="15.75" customHeight="1" x14ac:dyDescent="0.25">
      <c r="E490" s="129"/>
    </row>
    <row r="491" spans="5:5" ht="15.75" customHeight="1" x14ac:dyDescent="0.25">
      <c r="E491" s="129"/>
    </row>
    <row r="492" spans="5:5" ht="15.75" customHeight="1" x14ac:dyDescent="0.25">
      <c r="E492" s="129"/>
    </row>
    <row r="493" spans="5:5" ht="15.75" customHeight="1" x14ac:dyDescent="0.25">
      <c r="E493" s="129"/>
    </row>
    <row r="494" spans="5:5" ht="15.75" customHeight="1" x14ac:dyDescent="0.25">
      <c r="E494" s="129"/>
    </row>
    <row r="495" spans="5:5" ht="15.75" customHeight="1" x14ac:dyDescent="0.25">
      <c r="E495" s="129"/>
    </row>
    <row r="496" spans="5:5" ht="15.75" customHeight="1" x14ac:dyDescent="0.25">
      <c r="E496" s="129"/>
    </row>
    <row r="497" spans="5:5" ht="15.75" customHeight="1" x14ac:dyDescent="0.25">
      <c r="E497" s="129"/>
    </row>
    <row r="498" spans="5:5" ht="15.75" customHeight="1" x14ac:dyDescent="0.25">
      <c r="E498" s="129"/>
    </row>
    <row r="499" spans="5:5" ht="15.75" customHeight="1" x14ac:dyDescent="0.25">
      <c r="E499" s="129"/>
    </row>
    <row r="500" spans="5:5" ht="15.75" customHeight="1" x14ac:dyDescent="0.25">
      <c r="E500" s="129"/>
    </row>
    <row r="501" spans="5:5" ht="15.75" customHeight="1" x14ac:dyDescent="0.25">
      <c r="E501" s="129"/>
    </row>
    <row r="502" spans="5:5" ht="15.75" customHeight="1" x14ac:dyDescent="0.25">
      <c r="E502" s="129"/>
    </row>
    <row r="503" spans="5:5" ht="15.75" customHeight="1" x14ac:dyDescent="0.25">
      <c r="E503" s="129"/>
    </row>
    <row r="504" spans="5:5" ht="15.75" customHeight="1" x14ac:dyDescent="0.25">
      <c r="E504" s="129"/>
    </row>
    <row r="505" spans="5:5" ht="15.75" customHeight="1" x14ac:dyDescent="0.25">
      <c r="E505" s="129"/>
    </row>
    <row r="506" spans="5:5" ht="15.75" customHeight="1" x14ac:dyDescent="0.25">
      <c r="E506" s="129"/>
    </row>
    <row r="507" spans="5:5" ht="15.75" customHeight="1" x14ac:dyDescent="0.25">
      <c r="E507" s="129"/>
    </row>
    <row r="508" spans="5:5" ht="15.75" customHeight="1" x14ac:dyDescent="0.25">
      <c r="E508" s="129"/>
    </row>
    <row r="509" spans="5:5" ht="15.75" customHeight="1" x14ac:dyDescent="0.25">
      <c r="E509" s="129"/>
    </row>
    <row r="510" spans="5:5" ht="15.75" customHeight="1" x14ac:dyDescent="0.25">
      <c r="E510" s="129"/>
    </row>
    <row r="511" spans="5:5" ht="15.75" customHeight="1" x14ac:dyDescent="0.25">
      <c r="E511" s="129"/>
    </row>
    <row r="512" spans="5:5" ht="15.75" customHeight="1" x14ac:dyDescent="0.25">
      <c r="E512" s="129"/>
    </row>
    <row r="513" spans="5:5" ht="15.75" customHeight="1" x14ac:dyDescent="0.25">
      <c r="E513" s="129"/>
    </row>
    <row r="514" spans="5:5" ht="15.75" customHeight="1" x14ac:dyDescent="0.25">
      <c r="E514" s="129"/>
    </row>
    <row r="515" spans="5:5" ht="15.75" customHeight="1" x14ac:dyDescent="0.25">
      <c r="E515" s="129"/>
    </row>
    <row r="516" spans="5:5" ht="15.75" customHeight="1" x14ac:dyDescent="0.25">
      <c r="E516" s="129"/>
    </row>
    <row r="517" spans="5:5" ht="15.75" customHeight="1" x14ac:dyDescent="0.25">
      <c r="E517" s="129"/>
    </row>
    <row r="518" spans="5:5" ht="15.75" customHeight="1" x14ac:dyDescent="0.25">
      <c r="E518" s="129"/>
    </row>
    <row r="519" spans="5:5" ht="15.75" customHeight="1" x14ac:dyDescent="0.25">
      <c r="E519" s="129"/>
    </row>
    <row r="520" spans="5:5" ht="15.75" customHeight="1" x14ac:dyDescent="0.25">
      <c r="E520" s="129"/>
    </row>
    <row r="521" spans="5:5" ht="15.75" customHeight="1" x14ac:dyDescent="0.25">
      <c r="E521" s="129"/>
    </row>
    <row r="522" spans="5:5" ht="15.75" customHeight="1" x14ac:dyDescent="0.25">
      <c r="E522" s="129"/>
    </row>
    <row r="523" spans="5:5" ht="15.75" customHeight="1" x14ac:dyDescent="0.25">
      <c r="E523" s="129"/>
    </row>
    <row r="524" spans="5:5" ht="15.75" customHeight="1" x14ac:dyDescent="0.25">
      <c r="E524" s="129"/>
    </row>
    <row r="525" spans="5:5" ht="15.75" customHeight="1" x14ac:dyDescent="0.25">
      <c r="E525" s="129"/>
    </row>
    <row r="526" spans="5:5" ht="15.75" customHeight="1" x14ac:dyDescent="0.25">
      <c r="E526" s="129"/>
    </row>
    <row r="527" spans="5:5" ht="15.75" customHeight="1" x14ac:dyDescent="0.25">
      <c r="E527" s="129"/>
    </row>
    <row r="528" spans="5:5" ht="15.75" customHeight="1" x14ac:dyDescent="0.25">
      <c r="E528" s="129"/>
    </row>
    <row r="529" spans="5:5" ht="15.75" customHeight="1" x14ac:dyDescent="0.25">
      <c r="E529" s="129"/>
    </row>
    <row r="530" spans="5:5" ht="15.75" customHeight="1" x14ac:dyDescent="0.25">
      <c r="E530" s="129"/>
    </row>
    <row r="531" spans="5:5" ht="15.75" customHeight="1" x14ac:dyDescent="0.25">
      <c r="E531" s="129"/>
    </row>
    <row r="532" spans="5:5" ht="15.75" customHeight="1" x14ac:dyDescent="0.25">
      <c r="E532" s="129"/>
    </row>
    <row r="533" spans="5:5" ht="15.75" customHeight="1" x14ac:dyDescent="0.25">
      <c r="E533" s="129"/>
    </row>
    <row r="534" spans="5:5" ht="15.75" customHeight="1" x14ac:dyDescent="0.25">
      <c r="E534" s="129"/>
    </row>
    <row r="535" spans="5:5" ht="15.75" customHeight="1" x14ac:dyDescent="0.25">
      <c r="E535" s="129"/>
    </row>
    <row r="536" spans="5:5" ht="15.75" customHeight="1" x14ac:dyDescent="0.25">
      <c r="E536" s="129"/>
    </row>
    <row r="537" spans="5:5" ht="15.75" customHeight="1" x14ac:dyDescent="0.25">
      <c r="E537" s="129"/>
    </row>
    <row r="538" spans="5:5" ht="15.75" customHeight="1" x14ac:dyDescent="0.25">
      <c r="E538" s="129"/>
    </row>
    <row r="539" spans="5:5" ht="15.75" customHeight="1" x14ac:dyDescent="0.25">
      <c r="E539" s="129"/>
    </row>
    <row r="540" spans="5:5" ht="15.75" customHeight="1" x14ac:dyDescent="0.25">
      <c r="E540" s="129"/>
    </row>
    <row r="541" spans="5:5" ht="15.75" customHeight="1" x14ac:dyDescent="0.25">
      <c r="E541" s="129"/>
    </row>
    <row r="542" spans="5:5" ht="15.75" customHeight="1" x14ac:dyDescent="0.25">
      <c r="E542" s="129"/>
    </row>
    <row r="543" spans="5:5" ht="15.75" customHeight="1" x14ac:dyDescent="0.25">
      <c r="E543" s="129"/>
    </row>
    <row r="544" spans="5:5" ht="15.75" customHeight="1" x14ac:dyDescent="0.25">
      <c r="E544" s="129"/>
    </row>
    <row r="545" spans="5:5" ht="15.75" customHeight="1" x14ac:dyDescent="0.25">
      <c r="E545" s="129"/>
    </row>
    <row r="546" spans="5:5" ht="15.75" customHeight="1" x14ac:dyDescent="0.25">
      <c r="E546" s="129"/>
    </row>
    <row r="547" spans="5:5" ht="15.75" customHeight="1" x14ac:dyDescent="0.25">
      <c r="E547" s="129"/>
    </row>
    <row r="548" spans="5:5" ht="15.75" customHeight="1" x14ac:dyDescent="0.25">
      <c r="E548" s="129"/>
    </row>
    <row r="549" spans="5:5" ht="15.75" customHeight="1" x14ac:dyDescent="0.25">
      <c r="E549" s="129"/>
    </row>
    <row r="550" spans="5:5" ht="15.75" customHeight="1" x14ac:dyDescent="0.25">
      <c r="E550" s="129"/>
    </row>
    <row r="551" spans="5:5" ht="15.75" customHeight="1" x14ac:dyDescent="0.25">
      <c r="E551" s="129"/>
    </row>
    <row r="552" spans="5:5" ht="15.75" customHeight="1" x14ac:dyDescent="0.25">
      <c r="E552" s="129"/>
    </row>
    <row r="553" spans="5:5" ht="15.75" customHeight="1" x14ac:dyDescent="0.25">
      <c r="E553" s="129"/>
    </row>
    <row r="554" spans="5:5" ht="15.75" customHeight="1" x14ac:dyDescent="0.25">
      <c r="E554" s="129"/>
    </row>
    <row r="555" spans="5:5" ht="15.75" customHeight="1" x14ac:dyDescent="0.25">
      <c r="E555" s="129"/>
    </row>
    <row r="556" spans="5:5" ht="15.75" customHeight="1" x14ac:dyDescent="0.25">
      <c r="E556" s="129"/>
    </row>
    <row r="557" spans="5:5" ht="15.75" customHeight="1" x14ac:dyDescent="0.25">
      <c r="E557" s="129"/>
    </row>
    <row r="558" spans="5:5" ht="15.75" customHeight="1" x14ac:dyDescent="0.25">
      <c r="E558" s="129"/>
    </row>
    <row r="559" spans="5:5" ht="15.75" customHeight="1" x14ac:dyDescent="0.25">
      <c r="E559" s="129"/>
    </row>
    <row r="560" spans="5:5" ht="15.75" customHeight="1" x14ac:dyDescent="0.25">
      <c r="E560" s="129"/>
    </row>
    <row r="561" spans="5:5" ht="15.75" customHeight="1" x14ac:dyDescent="0.25">
      <c r="E561" s="129"/>
    </row>
    <row r="562" spans="5:5" ht="15.75" customHeight="1" x14ac:dyDescent="0.25">
      <c r="E562" s="129"/>
    </row>
    <row r="563" spans="5:5" ht="15.75" customHeight="1" x14ac:dyDescent="0.25">
      <c r="E563" s="129"/>
    </row>
    <row r="564" spans="5:5" ht="15.75" customHeight="1" x14ac:dyDescent="0.25">
      <c r="E564" s="129"/>
    </row>
    <row r="565" spans="5:5" ht="15.75" customHeight="1" x14ac:dyDescent="0.25">
      <c r="E565" s="129"/>
    </row>
    <row r="566" spans="5:5" ht="15.75" customHeight="1" x14ac:dyDescent="0.25">
      <c r="E566" s="129"/>
    </row>
    <row r="567" spans="5:5" ht="15.75" customHeight="1" x14ac:dyDescent="0.25">
      <c r="E567" s="129"/>
    </row>
    <row r="568" spans="5:5" ht="15.75" customHeight="1" x14ac:dyDescent="0.25">
      <c r="E568" s="129"/>
    </row>
    <row r="569" spans="5:5" ht="15.75" customHeight="1" x14ac:dyDescent="0.25">
      <c r="E569" s="129"/>
    </row>
    <row r="570" spans="5:5" ht="15.75" customHeight="1" x14ac:dyDescent="0.25">
      <c r="E570" s="129"/>
    </row>
    <row r="571" spans="5:5" ht="15.75" customHeight="1" x14ac:dyDescent="0.25">
      <c r="E571" s="129"/>
    </row>
    <row r="572" spans="5:5" ht="15.75" customHeight="1" x14ac:dyDescent="0.25">
      <c r="E572" s="129"/>
    </row>
    <row r="573" spans="5:5" ht="15.75" customHeight="1" x14ac:dyDescent="0.25">
      <c r="E573" s="129"/>
    </row>
    <row r="574" spans="5:5" ht="15.75" customHeight="1" x14ac:dyDescent="0.25">
      <c r="E574" s="129"/>
    </row>
    <row r="575" spans="5:5" ht="15.75" customHeight="1" x14ac:dyDescent="0.25">
      <c r="E575" s="129"/>
    </row>
    <row r="576" spans="5:5" ht="15.75" customHeight="1" x14ac:dyDescent="0.25">
      <c r="E576" s="129"/>
    </row>
    <row r="577" spans="5:5" ht="15.75" customHeight="1" x14ac:dyDescent="0.25">
      <c r="E577" s="129"/>
    </row>
    <row r="578" spans="5:5" ht="15.75" customHeight="1" x14ac:dyDescent="0.25">
      <c r="E578" s="129"/>
    </row>
    <row r="579" spans="5:5" ht="15.75" customHeight="1" x14ac:dyDescent="0.25">
      <c r="E579" s="129"/>
    </row>
    <row r="580" spans="5:5" ht="15.75" customHeight="1" x14ac:dyDescent="0.25">
      <c r="E580" s="129"/>
    </row>
    <row r="581" spans="5:5" ht="15.75" customHeight="1" x14ac:dyDescent="0.25">
      <c r="E581" s="129"/>
    </row>
    <row r="582" spans="5:5" ht="15.75" customHeight="1" x14ac:dyDescent="0.25">
      <c r="E582" s="129"/>
    </row>
    <row r="583" spans="5:5" ht="15.75" customHeight="1" x14ac:dyDescent="0.25">
      <c r="E583" s="129"/>
    </row>
    <row r="584" spans="5:5" ht="15.75" customHeight="1" x14ac:dyDescent="0.25">
      <c r="E584" s="129"/>
    </row>
    <row r="585" spans="5:5" ht="15.75" customHeight="1" x14ac:dyDescent="0.25">
      <c r="E585" s="129"/>
    </row>
    <row r="586" spans="5:5" ht="15.75" customHeight="1" x14ac:dyDescent="0.25">
      <c r="E586" s="129"/>
    </row>
    <row r="587" spans="5:5" ht="15.75" customHeight="1" x14ac:dyDescent="0.25">
      <c r="E587" s="129"/>
    </row>
    <row r="588" spans="5:5" ht="15.75" customHeight="1" x14ac:dyDescent="0.25">
      <c r="E588" s="129"/>
    </row>
    <row r="589" spans="5:5" ht="15.75" customHeight="1" x14ac:dyDescent="0.25">
      <c r="E589" s="129"/>
    </row>
    <row r="590" spans="5:5" ht="15.75" customHeight="1" x14ac:dyDescent="0.25">
      <c r="E590" s="129"/>
    </row>
    <row r="591" spans="5:5" ht="15.75" customHeight="1" x14ac:dyDescent="0.25">
      <c r="E591" s="129"/>
    </row>
    <row r="592" spans="5:5" ht="15.75" customHeight="1" x14ac:dyDescent="0.25">
      <c r="E592" s="129"/>
    </row>
    <row r="593" spans="5:5" ht="15.75" customHeight="1" x14ac:dyDescent="0.25">
      <c r="E593" s="129"/>
    </row>
    <row r="594" spans="5:5" ht="15.75" customHeight="1" x14ac:dyDescent="0.25">
      <c r="E594" s="129"/>
    </row>
    <row r="595" spans="5:5" ht="15.75" customHeight="1" x14ac:dyDescent="0.25">
      <c r="E595" s="129"/>
    </row>
    <row r="596" spans="5:5" ht="15.75" customHeight="1" x14ac:dyDescent="0.25">
      <c r="E596" s="129"/>
    </row>
    <row r="597" spans="5:5" ht="15.75" customHeight="1" x14ac:dyDescent="0.25">
      <c r="E597" s="129"/>
    </row>
    <row r="598" spans="5:5" ht="15.75" customHeight="1" x14ac:dyDescent="0.25">
      <c r="E598" s="129"/>
    </row>
    <row r="599" spans="5:5" ht="15.75" customHeight="1" x14ac:dyDescent="0.25">
      <c r="E599" s="129"/>
    </row>
    <row r="600" spans="5:5" ht="15.75" customHeight="1" x14ac:dyDescent="0.25">
      <c r="E600" s="129"/>
    </row>
    <row r="601" spans="5:5" ht="15.75" customHeight="1" x14ac:dyDescent="0.25">
      <c r="E601" s="129"/>
    </row>
    <row r="602" spans="5:5" ht="15.75" customHeight="1" x14ac:dyDescent="0.25">
      <c r="E602" s="129"/>
    </row>
    <row r="603" spans="5:5" ht="15.75" customHeight="1" x14ac:dyDescent="0.25">
      <c r="E603" s="129"/>
    </row>
    <row r="604" spans="5:5" ht="15.75" customHeight="1" x14ac:dyDescent="0.25">
      <c r="E604" s="129"/>
    </row>
    <row r="605" spans="5:5" ht="15.75" customHeight="1" x14ac:dyDescent="0.25">
      <c r="E605" s="129"/>
    </row>
    <row r="606" spans="5:5" ht="15.75" customHeight="1" x14ac:dyDescent="0.25">
      <c r="E606" s="129"/>
    </row>
    <row r="607" spans="5:5" ht="15.75" customHeight="1" x14ac:dyDescent="0.25">
      <c r="E607" s="129"/>
    </row>
    <row r="608" spans="5:5" ht="15.75" customHeight="1" x14ac:dyDescent="0.25">
      <c r="E608" s="129"/>
    </row>
    <row r="609" spans="5:5" ht="15.75" customHeight="1" x14ac:dyDescent="0.25">
      <c r="E609" s="129"/>
    </row>
    <row r="610" spans="5:5" ht="15.75" customHeight="1" x14ac:dyDescent="0.25">
      <c r="E610" s="129"/>
    </row>
    <row r="611" spans="5:5" ht="15.75" customHeight="1" x14ac:dyDescent="0.25">
      <c r="E611" s="129"/>
    </row>
    <row r="612" spans="5:5" ht="15.75" customHeight="1" x14ac:dyDescent="0.25">
      <c r="E612" s="129"/>
    </row>
    <row r="613" spans="5:5" ht="15.75" customHeight="1" x14ac:dyDescent="0.25">
      <c r="E613" s="129"/>
    </row>
    <row r="614" spans="5:5" ht="15.75" customHeight="1" x14ac:dyDescent="0.25">
      <c r="E614" s="129"/>
    </row>
    <row r="615" spans="5:5" ht="15.75" customHeight="1" x14ac:dyDescent="0.25">
      <c r="E615" s="129"/>
    </row>
    <row r="616" spans="5:5" ht="15.75" customHeight="1" x14ac:dyDescent="0.25">
      <c r="E616" s="129"/>
    </row>
    <row r="617" spans="5:5" ht="15.75" customHeight="1" x14ac:dyDescent="0.25">
      <c r="E617" s="129"/>
    </row>
    <row r="618" spans="5:5" ht="15.75" customHeight="1" x14ac:dyDescent="0.25">
      <c r="E618" s="129"/>
    </row>
    <row r="619" spans="5:5" ht="15.75" customHeight="1" x14ac:dyDescent="0.25">
      <c r="E619" s="129"/>
    </row>
    <row r="620" spans="5:5" ht="15.75" customHeight="1" x14ac:dyDescent="0.25">
      <c r="E620" s="129"/>
    </row>
    <row r="621" spans="5:5" ht="15.75" customHeight="1" x14ac:dyDescent="0.25">
      <c r="E621" s="129"/>
    </row>
    <row r="622" spans="5:5" ht="15.75" customHeight="1" x14ac:dyDescent="0.25">
      <c r="E622" s="129"/>
    </row>
    <row r="623" spans="5:5" ht="15.75" customHeight="1" x14ac:dyDescent="0.25">
      <c r="E623" s="129"/>
    </row>
    <row r="624" spans="5:5" ht="15.75" customHeight="1" x14ac:dyDescent="0.25">
      <c r="E624" s="129"/>
    </row>
    <row r="625" spans="5:5" ht="15.75" customHeight="1" x14ac:dyDescent="0.25">
      <c r="E625" s="129"/>
    </row>
    <row r="626" spans="5:5" ht="15.75" customHeight="1" x14ac:dyDescent="0.25">
      <c r="E626" s="129"/>
    </row>
    <row r="627" spans="5:5" ht="15.75" customHeight="1" x14ac:dyDescent="0.25">
      <c r="E627" s="129"/>
    </row>
    <row r="628" spans="5:5" ht="15.75" customHeight="1" x14ac:dyDescent="0.25">
      <c r="E628" s="129"/>
    </row>
    <row r="629" spans="5:5" ht="15.75" customHeight="1" x14ac:dyDescent="0.25">
      <c r="E629" s="129"/>
    </row>
    <row r="630" spans="5:5" ht="15.75" customHeight="1" x14ac:dyDescent="0.25">
      <c r="E630" s="129"/>
    </row>
    <row r="631" spans="5:5" ht="15.75" customHeight="1" x14ac:dyDescent="0.25">
      <c r="E631" s="129"/>
    </row>
    <row r="632" spans="5:5" ht="15.75" customHeight="1" x14ac:dyDescent="0.25">
      <c r="E632" s="129"/>
    </row>
    <row r="633" spans="5:5" ht="15.75" customHeight="1" x14ac:dyDescent="0.25">
      <c r="E633" s="129"/>
    </row>
    <row r="634" spans="5:5" ht="15.75" customHeight="1" x14ac:dyDescent="0.25">
      <c r="E634" s="129"/>
    </row>
    <row r="635" spans="5:5" ht="15.75" customHeight="1" x14ac:dyDescent="0.25">
      <c r="E635" s="129"/>
    </row>
    <row r="636" spans="5:5" ht="15.75" customHeight="1" x14ac:dyDescent="0.25">
      <c r="E636" s="129"/>
    </row>
    <row r="637" spans="5:5" ht="15.75" customHeight="1" x14ac:dyDescent="0.25">
      <c r="E637" s="129"/>
    </row>
    <row r="638" spans="5:5" ht="15.75" customHeight="1" x14ac:dyDescent="0.25">
      <c r="E638" s="129"/>
    </row>
    <row r="639" spans="5:5" ht="15.75" customHeight="1" x14ac:dyDescent="0.25">
      <c r="E639" s="129"/>
    </row>
    <row r="640" spans="5:5" ht="15.75" customHeight="1" x14ac:dyDescent="0.25">
      <c r="E640" s="129"/>
    </row>
    <row r="641" spans="5:5" ht="15.75" customHeight="1" x14ac:dyDescent="0.25">
      <c r="E641" s="129"/>
    </row>
    <row r="642" spans="5:5" ht="15.75" customHeight="1" x14ac:dyDescent="0.25">
      <c r="E642" s="129"/>
    </row>
    <row r="643" spans="5:5" ht="15.75" customHeight="1" x14ac:dyDescent="0.25">
      <c r="E643" s="129"/>
    </row>
    <row r="644" spans="5:5" ht="15.75" customHeight="1" x14ac:dyDescent="0.25">
      <c r="E644" s="129"/>
    </row>
    <row r="645" spans="5:5" ht="15.75" customHeight="1" x14ac:dyDescent="0.25">
      <c r="E645" s="129"/>
    </row>
    <row r="646" spans="5:5" ht="15.75" customHeight="1" x14ac:dyDescent="0.25">
      <c r="E646" s="129"/>
    </row>
    <row r="647" spans="5:5" ht="15.75" customHeight="1" x14ac:dyDescent="0.25">
      <c r="E647" s="129"/>
    </row>
    <row r="648" spans="5:5" ht="15.75" customHeight="1" x14ac:dyDescent="0.25">
      <c r="E648" s="129"/>
    </row>
    <row r="649" spans="5:5" ht="15.75" customHeight="1" x14ac:dyDescent="0.25">
      <c r="E649" s="129"/>
    </row>
    <row r="650" spans="5:5" ht="15.75" customHeight="1" x14ac:dyDescent="0.25">
      <c r="E650" s="129"/>
    </row>
    <row r="651" spans="5:5" ht="15.75" customHeight="1" x14ac:dyDescent="0.25">
      <c r="E651" s="129"/>
    </row>
    <row r="652" spans="5:5" ht="15.75" customHeight="1" x14ac:dyDescent="0.25">
      <c r="E652" s="129"/>
    </row>
    <row r="653" spans="5:5" ht="15.75" customHeight="1" x14ac:dyDescent="0.25">
      <c r="E653" s="129"/>
    </row>
    <row r="654" spans="5:5" ht="15.75" customHeight="1" x14ac:dyDescent="0.25">
      <c r="E654" s="129"/>
    </row>
    <row r="655" spans="5:5" ht="15.75" customHeight="1" x14ac:dyDescent="0.25">
      <c r="E655" s="129"/>
    </row>
    <row r="656" spans="5:5" ht="15.75" customHeight="1" x14ac:dyDescent="0.25">
      <c r="E656" s="129"/>
    </row>
    <row r="657" spans="5:5" ht="15.75" customHeight="1" x14ac:dyDescent="0.25">
      <c r="E657" s="129"/>
    </row>
    <row r="658" spans="5:5" ht="15.75" customHeight="1" x14ac:dyDescent="0.25">
      <c r="E658" s="129"/>
    </row>
    <row r="659" spans="5:5" ht="15.75" customHeight="1" x14ac:dyDescent="0.25">
      <c r="E659" s="129"/>
    </row>
    <row r="660" spans="5:5" ht="15.75" customHeight="1" x14ac:dyDescent="0.25">
      <c r="E660" s="129"/>
    </row>
    <row r="661" spans="5:5" ht="15.75" customHeight="1" x14ac:dyDescent="0.25">
      <c r="E661" s="129"/>
    </row>
    <row r="662" spans="5:5" ht="15.75" customHeight="1" x14ac:dyDescent="0.25">
      <c r="E662" s="129"/>
    </row>
    <row r="663" spans="5:5" ht="15.75" customHeight="1" x14ac:dyDescent="0.25">
      <c r="E663" s="129"/>
    </row>
    <row r="664" spans="5:5" ht="15.75" customHeight="1" x14ac:dyDescent="0.25">
      <c r="E664" s="129"/>
    </row>
    <row r="665" spans="5:5" ht="15.75" customHeight="1" x14ac:dyDescent="0.25">
      <c r="E665" s="129"/>
    </row>
    <row r="666" spans="5:5" ht="15.75" customHeight="1" x14ac:dyDescent="0.25">
      <c r="E666" s="129"/>
    </row>
    <row r="667" spans="5:5" ht="15.75" customHeight="1" x14ac:dyDescent="0.25">
      <c r="E667" s="129"/>
    </row>
    <row r="668" spans="5:5" ht="15.75" customHeight="1" x14ac:dyDescent="0.25">
      <c r="E668" s="129"/>
    </row>
    <row r="669" spans="5:5" ht="15.75" customHeight="1" x14ac:dyDescent="0.25">
      <c r="E669" s="129"/>
    </row>
    <row r="670" spans="5:5" ht="15.75" customHeight="1" x14ac:dyDescent="0.25">
      <c r="E670" s="129"/>
    </row>
    <row r="671" spans="5:5" ht="15.75" customHeight="1" x14ac:dyDescent="0.25">
      <c r="E671" s="129"/>
    </row>
    <row r="672" spans="5:5" ht="15.75" customHeight="1" x14ac:dyDescent="0.25">
      <c r="E672" s="129"/>
    </row>
    <row r="673" spans="5:5" ht="15.75" customHeight="1" x14ac:dyDescent="0.25">
      <c r="E673" s="129"/>
    </row>
    <row r="674" spans="5:5" ht="15.75" customHeight="1" x14ac:dyDescent="0.25">
      <c r="E674" s="129"/>
    </row>
    <row r="675" spans="5:5" ht="15.75" customHeight="1" x14ac:dyDescent="0.25">
      <c r="E675" s="129"/>
    </row>
    <row r="676" spans="5:5" ht="15.75" customHeight="1" x14ac:dyDescent="0.25">
      <c r="E676" s="129"/>
    </row>
    <row r="677" spans="5:5" ht="15.75" customHeight="1" x14ac:dyDescent="0.25">
      <c r="E677" s="129"/>
    </row>
    <row r="678" spans="5:5" ht="15.75" customHeight="1" x14ac:dyDescent="0.25">
      <c r="E678" s="129"/>
    </row>
    <row r="679" spans="5:5" ht="15.75" customHeight="1" x14ac:dyDescent="0.25">
      <c r="E679" s="129"/>
    </row>
    <row r="680" spans="5:5" ht="15.75" customHeight="1" x14ac:dyDescent="0.25">
      <c r="E680" s="129"/>
    </row>
    <row r="681" spans="5:5" ht="15.75" customHeight="1" x14ac:dyDescent="0.25">
      <c r="E681" s="129"/>
    </row>
    <row r="682" spans="5:5" ht="15.75" customHeight="1" x14ac:dyDescent="0.25">
      <c r="E682" s="129"/>
    </row>
    <row r="683" spans="5:5" ht="15.75" customHeight="1" x14ac:dyDescent="0.25">
      <c r="E683" s="129"/>
    </row>
    <row r="684" spans="5:5" ht="15.75" customHeight="1" x14ac:dyDescent="0.25">
      <c r="E684" s="129"/>
    </row>
    <row r="685" spans="5:5" ht="15.75" customHeight="1" x14ac:dyDescent="0.25">
      <c r="E685" s="129"/>
    </row>
    <row r="686" spans="5:5" ht="15.75" customHeight="1" x14ac:dyDescent="0.25">
      <c r="E686" s="129"/>
    </row>
    <row r="687" spans="5:5" ht="15.75" customHeight="1" x14ac:dyDescent="0.25">
      <c r="E687" s="129"/>
    </row>
    <row r="688" spans="5:5" ht="15.75" customHeight="1" x14ac:dyDescent="0.25">
      <c r="E688" s="129"/>
    </row>
    <row r="689" spans="5:5" ht="15.75" customHeight="1" x14ac:dyDescent="0.25">
      <c r="E689" s="129"/>
    </row>
    <row r="690" spans="5:5" ht="15.75" customHeight="1" x14ac:dyDescent="0.25">
      <c r="E690" s="129"/>
    </row>
    <row r="691" spans="5:5" ht="15.75" customHeight="1" x14ac:dyDescent="0.25">
      <c r="E691" s="129"/>
    </row>
    <row r="692" spans="5:5" ht="15.75" customHeight="1" x14ac:dyDescent="0.25">
      <c r="E692" s="129"/>
    </row>
    <row r="693" spans="5:5" ht="15.75" customHeight="1" x14ac:dyDescent="0.25">
      <c r="E693" s="129"/>
    </row>
    <row r="694" spans="5:5" ht="15.75" customHeight="1" x14ac:dyDescent="0.25">
      <c r="E694" s="129"/>
    </row>
    <row r="695" spans="5:5" ht="15.75" customHeight="1" x14ac:dyDescent="0.25">
      <c r="E695" s="129"/>
    </row>
    <row r="696" spans="5:5" ht="15.75" customHeight="1" x14ac:dyDescent="0.25">
      <c r="E696" s="129"/>
    </row>
    <row r="697" spans="5:5" ht="15.75" customHeight="1" x14ac:dyDescent="0.25">
      <c r="E697" s="129"/>
    </row>
    <row r="698" spans="5:5" ht="15.75" customHeight="1" x14ac:dyDescent="0.25">
      <c r="E698" s="129"/>
    </row>
    <row r="699" spans="5:5" ht="15.75" customHeight="1" x14ac:dyDescent="0.25">
      <c r="E699" s="129"/>
    </row>
    <row r="700" spans="5:5" ht="15.75" customHeight="1" x14ac:dyDescent="0.25">
      <c r="E700" s="129"/>
    </row>
    <row r="701" spans="5:5" ht="15.75" customHeight="1" x14ac:dyDescent="0.25">
      <c r="E701" s="129"/>
    </row>
    <row r="702" spans="5:5" ht="15.75" customHeight="1" x14ac:dyDescent="0.25">
      <c r="E702" s="129"/>
    </row>
    <row r="703" spans="5:5" ht="15.75" customHeight="1" x14ac:dyDescent="0.25">
      <c r="E703" s="129"/>
    </row>
    <row r="704" spans="5:5" ht="15.75" customHeight="1" x14ac:dyDescent="0.25">
      <c r="E704" s="129"/>
    </row>
    <row r="705" spans="5:5" ht="15.75" customHeight="1" x14ac:dyDescent="0.25">
      <c r="E705" s="129"/>
    </row>
    <row r="706" spans="5:5" ht="15.75" customHeight="1" x14ac:dyDescent="0.25">
      <c r="E706" s="129"/>
    </row>
    <row r="707" spans="5:5" ht="15.75" customHeight="1" x14ac:dyDescent="0.25">
      <c r="E707" s="129"/>
    </row>
    <row r="708" spans="5:5" ht="15.75" customHeight="1" x14ac:dyDescent="0.25">
      <c r="E708" s="129"/>
    </row>
    <row r="709" spans="5:5" ht="15.75" customHeight="1" x14ac:dyDescent="0.25">
      <c r="E709" s="129"/>
    </row>
    <row r="710" spans="5:5" ht="15.75" customHeight="1" x14ac:dyDescent="0.25">
      <c r="E710" s="129"/>
    </row>
    <row r="711" spans="5:5" ht="15.75" customHeight="1" x14ac:dyDescent="0.25">
      <c r="E711" s="129"/>
    </row>
    <row r="712" spans="5:5" ht="15.75" customHeight="1" x14ac:dyDescent="0.25">
      <c r="E712" s="129"/>
    </row>
    <row r="713" spans="5:5" ht="15.75" customHeight="1" x14ac:dyDescent="0.25">
      <c r="E713" s="129"/>
    </row>
    <row r="714" spans="5:5" ht="15.75" customHeight="1" x14ac:dyDescent="0.25">
      <c r="E714" s="129"/>
    </row>
    <row r="715" spans="5:5" ht="15.75" customHeight="1" x14ac:dyDescent="0.25">
      <c r="E715" s="129"/>
    </row>
    <row r="716" spans="5:5" ht="15.75" customHeight="1" x14ac:dyDescent="0.25">
      <c r="E716" s="129"/>
    </row>
    <row r="717" spans="5:5" ht="15.75" customHeight="1" x14ac:dyDescent="0.25">
      <c r="E717" s="129"/>
    </row>
    <row r="718" spans="5:5" ht="15.75" customHeight="1" x14ac:dyDescent="0.25">
      <c r="E718" s="129"/>
    </row>
    <row r="719" spans="5:5" ht="15.75" customHeight="1" x14ac:dyDescent="0.25">
      <c r="E719" s="129"/>
    </row>
    <row r="720" spans="5:5" ht="15.75" customHeight="1" x14ac:dyDescent="0.25">
      <c r="E720" s="129"/>
    </row>
    <row r="721" spans="5:5" ht="15.75" customHeight="1" x14ac:dyDescent="0.25">
      <c r="E721" s="129"/>
    </row>
    <row r="722" spans="5:5" ht="15.75" customHeight="1" x14ac:dyDescent="0.25">
      <c r="E722" s="129"/>
    </row>
    <row r="723" spans="5:5" ht="15.75" customHeight="1" x14ac:dyDescent="0.25">
      <c r="E723" s="129"/>
    </row>
    <row r="724" spans="5:5" ht="15.75" customHeight="1" x14ac:dyDescent="0.25">
      <c r="E724" s="129"/>
    </row>
    <row r="725" spans="5:5" ht="15.75" customHeight="1" x14ac:dyDescent="0.25">
      <c r="E725" s="129"/>
    </row>
    <row r="726" spans="5:5" ht="15.75" customHeight="1" x14ac:dyDescent="0.25">
      <c r="E726" s="129"/>
    </row>
    <row r="727" spans="5:5" ht="15.75" customHeight="1" x14ac:dyDescent="0.25">
      <c r="E727" s="129"/>
    </row>
    <row r="728" spans="5:5" ht="15.75" customHeight="1" x14ac:dyDescent="0.25">
      <c r="E728" s="129"/>
    </row>
    <row r="729" spans="5:5" ht="15.75" customHeight="1" x14ac:dyDescent="0.25">
      <c r="E729" s="129"/>
    </row>
    <row r="730" spans="5:5" ht="15.75" customHeight="1" x14ac:dyDescent="0.25">
      <c r="E730" s="129"/>
    </row>
    <row r="731" spans="5:5" ht="15.75" customHeight="1" x14ac:dyDescent="0.25">
      <c r="E731" s="129"/>
    </row>
    <row r="732" spans="5:5" ht="15.75" customHeight="1" x14ac:dyDescent="0.25">
      <c r="E732" s="129"/>
    </row>
    <row r="733" spans="5:5" ht="15.75" customHeight="1" x14ac:dyDescent="0.25">
      <c r="E733" s="129"/>
    </row>
    <row r="734" spans="5:5" ht="15.75" customHeight="1" x14ac:dyDescent="0.25">
      <c r="E734" s="129"/>
    </row>
    <row r="735" spans="5:5" ht="15.75" customHeight="1" x14ac:dyDescent="0.25">
      <c r="E735" s="129"/>
    </row>
    <row r="736" spans="5:5" ht="15.75" customHeight="1" x14ac:dyDescent="0.25">
      <c r="E736" s="129"/>
    </row>
    <row r="737" spans="5:5" ht="15.75" customHeight="1" x14ac:dyDescent="0.25">
      <c r="E737" s="129"/>
    </row>
    <row r="738" spans="5:5" ht="15.75" customHeight="1" x14ac:dyDescent="0.25">
      <c r="E738" s="129"/>
    </row>
    <row r="739" spans="5:5" ht="15.75" customHeight="1" x14ac:dyDescent="0.25">
      <c r="E739" s="129"/>
    </row>
    <row r="740" spans="5:5" ht="15.75" customHeight="1" x14ac:dyDescent="0.25">
      <c r="E740" s="129"/>
    </row>
    <row r="741" spans="5:5" ht="15.75" customHeight="1" x14ac:dyDescent="0.25">
      <c r="E741" s="129"/>
    </row>
    <row r="742" spans="5:5" ht="15.75" customHeight="1" x14ac:dyDescent="0.25">
      <c r="E742" s="129"/>
    </row>
    <row r="743" spans="5:5" ht="15.75" customHeight="1" x14ac:dyDescent="0.25">
      <c r="E743" s="129"/>
    </row>
    <row r="744" spans="5:5" ht="15.75" customHeight="1" x14ac:dyDescent="0.25">
      <c r="E744" s="129"/>
    </row>
    <row r="745" spans="5:5" ht="15.75" customHeight="1" x14ac:dyDescent="0.25">
      <c r="E745" s="129"/>
    </row>
    <row r="746" spans="5:5" ht="15.75" customHeight="1" x14ac:dyDescent="0.25">
      <c r="E746" s="129"/>
    </row>
    <row r="747" spans="5:5" ht="15.75" customHeight="1" x14ac:dyDescent="0.25">
      <c r="E747" s="129"/>
    </row>
    <row r="748" spans="5:5" ht="15.75" customHeight="1" x14ac:dyDescent="0.25">
      <c r="E748" s="129"/>
    </row>
    <row r="749" spans="5:5" ht="15.75" customHeight="1" x14ac:dyDescent="0.25">
      <c r="E749" s="129"/>
    </row>
    <row r="750" spans="5:5" ht="15.75" customHeight="1" x14ac:dyDescent="0.25">
      <c r="E750" s="129"/>
    </row>
    <row r="751" spans="5:5" ht="15.75" customHeight="1" x14ac:dyDescent="0.25">
      <c r="E751" s="129"/>
    </row>
    <row r="752" spans="5:5" ht="15.75" customHeight="1" x14ac:dyDescent="0.25">
      <c r="E752" s="129"/>
    </row>
    <row r="753" spans="5:5" ht="15.75" customHeight="1" x14ac:dyDescent="0.25">
      <c r="E753" s="129"/>
    </row>
    <row r="754" spans="5:5" ht="15.75" customHeight="1" x14ac:dyDescent="0.25">
      <c r="E754" s="129"/>
    </row>
    <row r="755" spans="5:5" ht="15.75" customHeight="1" x14ac:dyDescent="0.25">
      <c r="E755" s="129"/>
    </row>
    <row r="756" spans="5:5" ht="15.75" customHeight="1" x14ac:dyDescent="0.25">
      <c r="E756" s="129"/>
    </row>
    <row r="757" spans="5:5" ht="15.75" customHeight="1" x14ac:dyDescent="0.25">
      <c r="E757" s="129"/>
    </row>
    <row r="758" spans="5:5" ht="15.75" customHeight="1" x14ac:dyDescent="0.25">
      <c r="E758" s="129"/>
    </row>
    <row r="759" spans="5:5" ht="15.75" customHeight="1" x14ac:dyDescent="0.25">
      <c r="E759" s="129"/>
    </row>
    <row r="760" spans="5:5" ht="15.75" customHeight="1" x14ac:dyDescent="0.25">
      <c r="E760" s="129"/>
    </row>
    <row r="761" spans="5:5" ht="15.75" customHeight="1" x14ac:dyDescent="0.25">
      <c r="E761" s="129"/>
    </row>
    <row r="762" spans="5:5" ht="15.75" customHeight="1" x14ac:dyDescent="0.25">
      <c r="E762" s="129"/>
    </row>
    <row r="763" spans="5:5" ht="15.75" customHeight="1" x14ac:dyDescent="0.25">
      <c r="E763" s="129"/>
    </row>
    <row r="764" spans="5:5" ht="15.75" customHeight="1" x14ac:dyDescent="0.25">
      <c r="E764" s="129"/>
    </row>
    <row r="765" spans="5:5" ht="15.75" customHeight="1" x14ac:dyDescent="0.25">
      <c r="E765" s="129"/>
    </row>
    <row r="766" spans="5:5" ht="15.75" customHeight="1" x14ac:dyDescent="0.25">
      <c r="E766" s="129"/>
    </row>
    <row r="767" spans="5:5" ht="15.75" customHeight="1" x14ac:dyDescent="0.25">
      <c r="E767" s="129"/>
    </row>
    <row r="768" spans="5:5" ht="15.75" customHeight="1" x14ac:dyDescent="0.25">
      <c r="E768" s="129"/>
    </row>
    <row r="769" spans="5:5" ht="15.75" customHeight="1" x14ac:dyDescent="0.25">
      <c r="E769" s="129"/>
    </row>
    <row r="770" spans="5:5" ht="15.75" customHeight="1" x14ac:dyDescent="0.25">
      <c r="E770" s="129"/>
    </row>
    <row r="771" spans="5:5" ht="15.75" customHeight="1" x14ac:dyDescent="0.25">
      <c r="E771" s="129"/>
    </row>
    <row r="772" spans="5:5" ht="15.75" customHeight="1" x14ac:dyDescent="0.25">
      <c r="E772" s="129"/>
    </row>
    <row r="773" spans="5:5" ht="15.75" customHeight="1" x14ac:dyDescent="0.25">
      <c r="E773" s="129"/>
    </row>
    <row r="774" spans="5:5" ht="15.75" customHeight="1" x14ac:dyDescent="0.25">
      <c r="E774" s="129"/>
    </row>
    <row r="775" spans="5:5" ht="15.75" customHeight="1" x14ac:dyDescent="0.25">
      <c r="E775" s="129"/>
    </row>
    <row r="776" spans="5:5" ht="15.75" customHeight="1" x14ac:dyDescent="0.25">
      <c r="E776" s="129"/>
    </row>
    <row r="777" spans="5:5" ht="15.75" customHeight="1" x14ac:dyDescent="0.25">
      <c r="E777" s="129"/>
    </row>
    <row r="778" spans="5:5" ht="15.75" customHeight="1" x14ac:dyDescent="0.25">
      <c r="E778" s="129"/>
    </row>
    <row r="779" spans="5:5" ht="15.75" customHeight="1" x14ac:dyDescent="0.25">
      <c r="E779" s="129"/>
    </row>
    <row r="780" spans="5:5" ht="15.75" customHeight="1" x14ac:dyDescent="0.25">
      <c r="E780" s="129"/>
    </row>
    <row r="781" spans="5:5" ht="15.75" customHeight="1" x14ac:dyDescent="0.25">
      <c r="E781" s="129"/>
    </row>
    <row r="782" spans="5:5" ht="15.75" customHeight="1" x14ac:dyDescent="0.25">
      <c r="E782" s="129"/>
    </row>
    <row r="783" spans="5:5" ht="15.75" customHeight="1" x14ac:dyDescent="0.25">
      <c r="E783" s="129"/>
    </row>
    <row r="784" spans="5:5" ht="15.75" customHeight="1" x14ac:dyDescent="0.25">
      <c r="E784" s="129"/>
    </row>
    <row r="785" spans="5:5" ht="15.75" customHeight="1" x14ac:dyDescent="0.25">
      <c r="E785" s="129"/>
    </row>
    <row r="786" spans="5:5" ht="15.75" customHeight="1" x14ac:dyDescent="0.25">
      <c r="E786" s="129"/>
    </row>
    <row r="787" spans="5:5" ht="15.75" customHeight="1" x14ac:dyDescent="0.25">
      <c r="E787" s="129"/>
    </row>
    <row r="788" spans="5:5" ht="15.75" customHeight="1" x14ac:dyDescent="0.25">
      <c r="E788" s="129"/>
    </row>
    <row r="789" spans="5:5" ht="15.75" customHeight="1" x14ac:dyDescent="0.25">
      <c r="E789" s="129"/>
    </row>
    <row r="790" spans="5:5" ht="15.75" customHeight="1" x14ac:dyDescent="0.25">
      <c r="E790" s="129"/>
    </row>
    <row r="791" spans="5:5" ht="15.75" customHeight="1" x14ac:dyDescent="0.25">
      <c r="E791" s="129"/>
    </row>
    <row r="792" spans="5:5" ht="15.75" customHeight="1" x14ac:dyDescent="0.25">
      <c r="E792" s="129"/>
    </row>
    <row r="793" spans="5:5" ht="15.75" customHeight="1" x14ac:dyDescent="0.25">
      <c r="E793" s="129"/>
    </row>
    <row r="794" spans="5:5" ht="15.75" customHeight="1" x14ac:dyDescent="0.25">
      <c r="E794" s="129"/>
    </row>
    <row r="795" spans="5:5" ht="15.75" customHeight="1" x14ac:dyDescent="0.25">
      <c r="E795" s="129"/>
    </row>
    <row r="796" spans="5:5" ht="15.75" customHeight="1" x14ac:dyDescent="0.25">
      <c r="E796" s="129"/>
    </row>
    <row r="797" spans="5:5" ht="15.75" customHeight="1" x14ac:dyDescent="0.25">
      <c r="E797" s="129"/>
    </row>
    <row r="798" spans="5:5" ht="15.75" customHeight="1" x14ac:dyDescent="0.25">
      <c r="E798" s="129"/>
    </row>
    <row r="799" spans="5:5" ht="15.75" customHeight="1" x14ac:dyDescent="0.25">
      <c r="E799" s="129"/>
    </row>
    <row r="800" spans="5:5" ht="15.75" customHeight="1" x14ac:dyDescent="0.25">
      <c r="E800" s="129"/>
    </row>
    <row r="801" spans="5:5" ht="15.75" customHeight="1" x14ac:dyDescent="0.25">
      <c r="E801" s="129"/>
    </row>
    <row r="802" spans="5:5" ht="15.75" customHeight="1" x14ac:dyDescent="0.25">
      <c r="E802" s="129"/>
    </row>
    <row r="803" spans="5:5" ht="15.75" customHeight="1" x14ac:dyDescent="0.25">
      <c r="E803" s="129"/>
    </row>
    <row r="804" spans="5:5" ht="15.75" customHeight="1" x14ac:dyDescent="0.25">
      <c r="E804" s="129"/>
    </row>
    <row r="805" spans="5:5" ht="15.75" customHeight="1" x14ac:dyDescent="0.25">
      <c r="E805" s="129"/>
    </row>
    <row r="806" spans="5:5" ht="15.75" customHeight="1" x14ac:dyDescent="0.25">
      <c r="E806" s="129"/>
    </row>
    <row r="807" spans="5:5" ht="15.75" customHeight="1" x14ac:dyDescent="0.25">
      <c r="E807" s="129"/>
    </row>
    <row r="808" spans="5:5" ht="15.75" customHeight="1" x14ac:dyDescent="0.25">
      <c r="E808" s="129"/>
    </row>
    <row r="809" spans="5:5" ht="15.75" customHeight="1" x14ac:dyDescent="0.25">
      <c r="E809" s="129"/>
    </row>
    <row r="810" spans="5:5" ht="15.75" customHeight="1" x14ac:dyDescent="0.25">
      <c r="E810" s="129"/>
    </row>
    <row r="811" spans="5:5" ht="15.75" customHeight="1" x14ac:dyDescent="0.25">
      <c r="E811" s="129"/>
    </row>
    <row r="812" spans="5:5" ht="15.75" customHeight="1" x14ac:dyDescent="0.25">
      <c r="E812" s="129"/>
    </row>
    <row r="813" spans="5:5" ht="15.75" customHeight="1" x14ac:dyDescent="0.25">
      <c r="E813" s="129"/>
    </row>
    <row r="814" spans="5:5" ht="15.75" customHeight="1" x14ac:dyDescent="0.25">
      <c r="E814" s="129"/>
    </row>
    <row r="815" spans="5:5" ht="15.75" customHeight="1" x14ac:dyDescent="0.25">
      <c r="E815" s="129"/>
    </row>
    <row r="816" spans="5:5" ht="15.75" customHeight="1" x14ac:dyDescent="0.25">
      <c r="E816" s="129"/>
    </row>
    <row r="817" spans="5:5" ht="15.75" customHeight="1" x14ac:dyDescent="0.25">
      <c r="E817" s="129"/>
    </row>
    <row r="818" spans="5:5" ht="15.75" customHeight="1" x14ac:dyDescent="0.25">
      <c r="E818" s="129"/>
    </row>
    <row r="819" spans="5:5" ht="15.75" customHeight="1" x14ac:dyDescent="0.25">
      <c r="E819" s="129"/>
    </row>
    <row r="820" spans="5:5" ht="15.75" customHeight="1" x14ac:dyDescent="0.25">
      <c r="E820" s="129"/>
    </row>
    <row r="821" spans="5:5" ht="15.75" customHeight="1" x14ac:dyDescent="0.25">
      <c r="E821" s="129"/>
    </row>
    <row r="822" spans="5:5" ht="15.75" customHeight="1" x14ac:dyDescent="0.25">
      <c r="E822" s="129"/>
    </row>
    <row r="823" spans="5:5" ht="15.75" customHeight="1" x14ac:dyDescent="0.25">
      <c r="E823" s="129"/>
    </row>
    <row r="824" spans="5:5" ht="15.75" customHeight="1" x14ac:dyDescent="0.25">
      <c r="E824" s="129"/>
    </row>
    <row r="825" spans="5:5" ht="15.75" customHeight="1" x14ac:dyDescent="0.25">
      <c r="E825" s="129"/>
    </row>
    <row r="826" spans="5:5" ht="15.75" customHeight="1" x14ac:dyDescent="0.25">
      <c r="E826" s="129"/>
    </row>
    <row r="827" spans="5:5" ht="15.75" customHeight="1" x14ac:dyDescent="0.25">
      <c r="E827" s="129"/>
    </row>
    <row r="828" spans="5:5" ht="15.75" customHeight="1" x14ac:dyDescent="0.25">
      <c r="E828" s="129"/>
    </row>
    <row r="829" spans="5:5" ht="15.75" customHeight="1" x14ac:dyDescent="0.25">
      <c r="E829" s="129"/>
    </row>
    <row r="830" spans="5:5" ht="15.75" customHeight="1" x14ac:dyDescent="0.25">
      <c r="E830" s="129"/>
    </row>
    <row r="831" spans="5:5" ht="15.75" customHeight="1" x14ac:dyDescent="0.25">
      <c r="E831" s="129"/>
    </row>
    <row r="832" spans="5:5" ht="15.75" customHeight="1" x14ac:dyDescent="0.25">
      <c r="E832" s="129"/>
    </row>
    <row r="833" spans="5:5" ht="15.75" customHeight="1" x14ac:dyDescent="0.25">
      <c r="E833" s="129"/>
    </row>
    <row r="834" spans="5:5" ht="15.75" customHeight="1" x14ac:dyDescent="0.25">
      <c r="E834" s="129"/>
    </row>
    <row r="835" spans="5:5" ht="15.75" customHeight="1" x14ac:dyDescent="0.25">
      <c r="E835" s="129"/>
    </row>
    <row r="836" spans="5:5" ht="15.75" customHeight="1" x14ac:dyDescent="0.25">
      <c r="E836" s="129"/>
    </row>
    <row r="837" spans="5:5" ht="15.75" customHeight="1" x14ac:dyDescent="0.25">
      <c r="E837" s="129"/>
    </row>
    <row r="838" spans="5:5" ht="15.75" customHeight="1" x14ac:dyDescent="0.25">
      <c r="E838" s="129"/>
    </row>
    <row r="839" spans="5:5" ht="15.75" customHeight="1" x14ac:dyDescent="0.25">
      <c r="E839" s="129"/>
    </row>
    <row r="840" spans="5:5" ht="15.75" customHeight="1" x14ac:dyDescent="0.25">
      <c r="E840" s="129"/>
    </row>
    <row r="841" spans="5:5" ht="15.75" customHeight="1" x14ac:dyDescent="0.25">
      <c r="E841" s="129"/>
    </row>
    <row r="842" spans="5:5" ht="15.75" customHeight="1" x14ac:dyDescent="0.25">
      <c r="E842" s="129"/>
    </row>
    <row r="843" spans="5:5" ht="15.75" customHeight="1" x14ac:dyDescent="0.25">
      <c r="E843" s="129"/>
    </row>
    <row r="844" spans="5:5" ht="15.75" customHeight="1" x14ac:dyDescent="0.25">
      <c r="E844" s="129"/>
    </row>
    <row r="845" spans="5:5" ht="15.75" customHeight="1" x14ac:dyDescent="0.25">
      <c r="E845" s="129"/>
    </row>
    <row r="846" spans="5:5" ht="15.75" customHeight="1" x14ac:dyDescent="0.25">
      <c r="E846" s="129"/>
    </row>
    <row r="847" spans="5:5" ht="15.75" customHeight="1" x14ac:dyDescent="0.25">
      <c r="E847" s="129"/>
    </row>
    <row r="848" spans="5:5" ht="15.75" customHeight="1" x14ac:dyDescent="0.25">
      <c r="E848" s="129"/>
    </row>
    <row r="849" spans="5:5" ht="15.75" customHeight="1" x14ac:dyDescent="0.25">
      <c r="E849" s="129"/>
    </row>
    <row r="850" spans="5:5" ht="15.75" customHeight="1" x14ac:dyDescent="0.25">
      <c r="E850" s="129"/>
    </row>
    <row r="851" spans="5:5" ht="15.75" customHeight="1" x14ac:dyDescent="0.25">
      <c r="E851" s="129"/>
    </row>
    <row r="852" spans="5:5" ht="15.75" customHeight="1" x14ac:dyDescent="0.25">
      <c r="E852" s="129"/>
    </row>
    <row r="853" spans="5:5" ht="15.75" customHeight="1" x14ac:dyDescent="0.25">
      <c r="E853" s="129"/>
    </row>
    <row r="854" spans="5:5" ht="15.75" customHeight="1" x14ac:dyDescent="0.25">
      <c r="E854" s="129"/>
    </row>
    <row r="855" spans="5:5" ht="15.75" customHeight="1" x14ac:dyDescent="0.25">
      <c r="E855" s="129"/>
    </row>
    <row r="856" spans="5:5" ht="15.75" customHeight="1" x14ac:dyDescent="0.25">
      <c r="E856" s="129"/>
    </row>
    <row r="857" spans="5:5" ht="15.75" customHeight="1" x14ac:dyDescent="0.25">
      <c r="E857" s="129"/>
    </row>
    <row r="858" spans="5:5" ht="15.75" customHeight="1" x14ac:dyDescent="0.25">
      <c r="E858" s="129"/>
    </row>
    <row r="859" spans="5:5" ht="15.75" customHeight="1" x14ac:dyDescent="0.25">
      <c r="E859" s="129"/>
    </row>
    <row r="860" spans="5:5" ht="15.75" customHeight="1" x14ac:dyDescent="0.25">
      <c r="E860" s="129"/>
    </row>
    <row r="861" spans="5:5" ht="15.75" customHeight="1" x14ac:dyDescent="0.25">
      <c r="E861" s="129"/>
    </row>
    <row r="862" spans="5:5" ht="15.75" customHeight="1" x14ac:dyDescent="0.25">
      <c r="E862" s="129"/>
    </row>
    <row r="863" spans="5:5" ht="15.75" customHeight="1" x14ac:dyDescent="0.25">
      <c r="E863" s="129"/>
    </row>
    <row r="864" spans="5:5" ht="15.75" customHeight="1" x14ac:dyDescent="0.25">
      <c r="E864" s="129"/>
    </row>
    <row r="865" spans="5:5" ht="15.75" customHeight="1" x14ac:dyDescent="0.25">
      <c r="E865" s="129"/>
    </row>
    <row r="866" spans="5:5" ht="15.75" customHeight="1" x14ac:dyDescent="0.25">
      <c r="E866" s="129"/>
    </row>
    <row r="867" spans="5:5" ht="15.75" customHeight="1" x14ac:dyDescent="0.25">
      <c r="E867" s="129"/>
    </row>
    <row r="868" spans="5:5" ht="15.75" customHeight="1" x14ac:dyDescent="0.25">
      <c r="E868" s="129"/>
    </row>
    <row r="869" spans="5:5" ht="15.75" customHeight="1" x14ac:dyDescent="0.25">
      <c r="E869" s="129"/>
    </row>
    <row r="870" spans="5:5" ht="15.75" customHeight="1" x14ac:dyDescent="0.25">
      <c r="E870" s="129"/>
    </row>
    <row r="871" spans="5:5" ht="15.75" customHeight="1" x14ac:dyDescent="0.25">
      <c r="E871" s="129"/>
    </row>
    <row r="872" spans="5:5" ht="15.75" customHeight="1" x14ac:dyDescent="0.25">
      <c r="E872" s="129"/>
    </row>
    <row r="873" spans="5:5" ht="15.75" customHeight="1" x14ac:dyDescent="0.25">
      <c r="E873" s="129"/>
    </row>
    <row r="874" spans="5:5" ht="15.75" customHeight="1" x14ac:dyDescent="0.25">
      <c r="E874" s="129"/>
    </row>
    <row r="875" spans="5:5" ht="15.75" customHeight="1" x14ac:dyDescent="0.25">
      <c r="E875" s="129"/>
    </row>
    <row r="876" spans="5:5" ht="15.75" customHeight="1" x14ac:dyDescent="0.25">
      <c r="E876" s="129"/>
    </row>
    <row r="877" spans="5:5" ht="15.75" customHeight="1" x14ac:dyDescent="0.25">
      <c r="E877" s="129"/>
    </row>
    <row r="878" spans="5:5" ht="15.75" customHeight="1" x14ac:dyDescent="0.25">
      <c r="E878" s="129"/>
    </row>
    <row r="879" spans="5:5" ht="15.75" customHeight="1" x14ac:dyDescent="0.25">
      <c r="E879" s="129"/>
    </row>
    <row r="880" spans="5:5" ht="15.75" customHeight="1" x14ac:dyDescent="0.25">
      <c r="E880" s="129"/>
    </row>
    <row r="881" spans="5:5" ht="15.75" customHeight="1" x14ac:dyDescent="0.25">
      <c r="E881" s="129"/>
    </row>
    <row r="882" spans="5:5" ht="15.75" customHeight="1" x14ac:dyDescent="0.25">
      <c r="E882" s="129"/>
    </row>
    <row r="883" spans="5:5" ht="15.75" customHeight="1" x14ac:dyDescent="0.25">
      <c r="E883" s="129"/>
    </row>
    <row r="884" spans="5:5" ht="15.75" customHeight="1" x14ac:dyDescent="0.25">
      <c r="E884" s="129"/>
    </row>
    <row r="885" spans="5:5" ht="15.75" customHeight="1" x14ac:dyDescent="0.25">
      <c r="E885" s="129"/>
    </row>
    <row r="886" spans="5:5" ht="15.75" customHeight="1" x14ac:dyDescent="0.25">
      <c r="E886" s="129"/>
    </row>
    <row r="887" spans="5:5" ht="15.75" customHeight="1" x14ac:dyDescent="0.25">
      <c r="E887" s="129"/>
    </row>
    <row r="888" spans="5:5" ht="15.75" customHeight="1" x14ac:dyDescent="0.25">
      <c r="E888" s="129"/>
    </row>
    <row r="889" spans="5:5" ht="15.75" customHeight="1" x14ac:dyDescent="0.25">
      <c r="E889" s="129"/>
    </row>
    <row r="890" spans="5:5" ht="15.75" customHeight="1" x14ac:dyDescent="0.25">
      <c r="E890" s="129"/>
    </row>
    <row r="891" spans="5:5" ht="15.75" customHeight="1" x14ac:dyDescent="0.25">
      <c r="E891" s="129"/>
    </row>
    <row r="892" spans="5:5" ht="15.75" customHeight="1" x14ac:dyDescent="0.25">
      <c r="E892" s="129"/>
    </row>
    <row r="893" spans="5:5" ht="15.75" customHeight="1" x14ac:dyDescent="0.25">
      <c r="E893" s="129"/>
    </row>
    <row r="894" spans="5:5" ht="15.75" customHeight="1" x14ac:dyDescent="0.25">
      <c r="E894" s="129"/>
    </row>
    <row r="895" spans="5:5" ht="15.75" customHeight="1" x14ac:dyDescent="0.25">
      <c r="E895" s="129"/>
    </row>
    <row r="896" spans="5:5" ht="15.75" customHeight="1" x14ac:dyDescent="0.25">
      <c r="E896" s="129"/>
    </row>
    <row r="897" spans="5:5" ht="15.75" customHeight="1" x14ac:dyDescent="0.25">
      <c r="E897" s="129"/>
    </row>
    <row r="898" spans="5:5" ht="15.75" customHeight="1" x14ac:dyDescent="0.25">
      <c r="E898" s="129"/>
    </row>
    <row r="899" spans="5:5" ht="15.75" customHeight="1" x14ac:dyDescent="0.25">
      <c r="E899" s="129"/>
    </row>
    <row r="900" spans="5:5" ht="15.75" customHeight="1" x14ac:dyDescent="0.25">
      <c r="E900" s="129"/>
    </row>
    <row r="901" spans="5:5" ht="15.75" customHeight="1" x14ac:dyDescent="0.25">
      <c r="E901" s="129"/>
    </row>
    <row r="902" spans="5:5" ht="15.75" customHeight="1" x14ac:dyDescent="0.25">
      <c r="E902" s="129"/>
    </row>
    <row r="903" spans="5:5" ht="15.75" customHeight="1" x14ac:dyDescent="0.25">
      <c r="E903" s="129"/>
    </row>
    <row r="904" spans="5:5" ht="15.75" customHeight="1" x14ac:dyDescent="0.25">
      <c r="E904" s="129"/>
    </row>
    <row r="905" spans="5:5" ht="15.75" customHeight="1" x14ac:dyDescent="0.25">
      <c r="E905" s="129"/>
    </row>
    <row r="906" spans="5:5" ht="15.75" customHeight="1" x14ac:dyDescent="0.25">
      <c r="E906" s="129"/>
    </row>
    <row r="907" spans="5:5" ht="15.75" customHeight="1" x14ac:dyDescent="0.25">
      <c r="E907" s="129"/>
    </row>
    <row r="908" spans="5:5" ht="15.75" customHeight="1" x14ac:dyDescent="0.25">
      <c r="E908" s="129"/>
    </row>
    <row r="909" spans="5:5" ht="15.75" customHeight="1" x14ac:dyDescent="0.25">
      <c r="E909" s="129"/>
    </row>
    <row r="910" spans="5:5" ht="15.75" customHeight="1" x14ac:dyDescent="0.25">
      <c r="E910" s="129"/>
    </row>
    <row r="911" spans="5:5" ht="15.75" customHeight="1" x14ac:dyDescent="0.25">
      <c r="E911" s="129"/>
    </row>
    <row r="912" spans="5:5" ht="15.75" customHeight="1" x14ac:dyDescent="0.25">
      <c r="E912" s="129"/>
    </row>
    <row r="913" spans="5:5" ht="15.75" customHeight="1" x14ac:dyDescent="0.25">
      <c r="E913" s="129"/>
    </row>
    <row r="914" spans="5:5" ht="15.75" customHeight="1" x14ac:dyDescent="0.25">
      <c r="E914" s="129"/>
    </row>
    <row r="915" spans="5:5" ht="15.75" customHeight="1" x14ac:dyDescent="0.25">
      <c r="E915" s="129"/>
    </row>
    <row r="916" spans="5:5" ht="15.75" customHeight="1" x14ac:dyDescent="0.25">
      <c r="E916" s="129"/>
    </row>
    <row r="917" spans="5:5" ht="15.75" customHeight="1" x14ac:dyDescent="0.25">
      <c r="E917" s="129"/>
    </row>
    <row r="918" spans="5:5" ht="15.75" customHeight="1" x14ac:dyDescent="0.25">
      <c r="E918" s="129"/>
    </row>
    <row r="919" spans="5:5" ht="15.75" customHeight="1" x14ac:dyDescent="0.25">
      <c r="E919" s="129"/>
    </row>
    <row r="920" spans="5:5" ht="15.75" customHeight="1" x14ac:dyDescent="0.25">
      <c r="E920" s="129"/>
    </row>
    <row r="921" spans="5:5" ht="15.75" customHeight="1" x14ac:dyDescent="0.25">
      <c r="E921" s="129"/>
    </row>
    <row r="922" spans="5:5" ht="15.75" customHeight="1" x14ac:dyDescent="0.25">
      <c r="E922" s="129"/>
    </row>
    <row r="923" spans="5:5" ht="15.75" customHeight="1" x14ac:dyDescent="0.25">
      <c r="E923" s="129"/>
    </row>
    <row r="924" spans="5:5" ht="15.75" customHeight="1" x14ac:dyDescent="0.25">
      <c r="E924" s="129"/>
    </row>
    <row r="925" spans="5:5" ht="15.75" customHeight="1" x14ac:dyDescent="0.25">
      <c r="E925" s="129"/>
    </row>
    <row r="926" spans="5:5" ht="15.75" customHeight="1" x14ac:dyDescent="0.25">
      <c r="E926" s="129"/>
    </row>
    <row r="927" spans="5:5" ht="15.75" customHeight="1" x14ac:dyDescent="0.25">
      <c r="E927" s="129"/>
    </row>
    <row r="928" spans="5:5" ht="15.75" customHeight="1" x14ac:dyDescent="0.25">
      <c r="E928" s="129"/>
    </row>
    <row r="929" spans="5:5" ht="15.75" customHeight="1" x14ac:dyDescent="0.25">
      <c r="E929" s="129"/>
    </row>
    <row r="930" spans="5:5" ht="15.75" customHeight="1" x14ac:dyDescent="0.25">
      <c r="E930" s="129"/>
    </row>
    <row r="931" spans="5:5" ht="15.75" customHeight="1" x14ac:dyDescent="0.25">
      <c r="E931" s="129"/>
    </row>
    <row r="932" spans="5:5" ht="15.75" customHeight="1" x14ac:dyDescent="0.25">
      <c r="E932" s="129"/>
    </row>
    <row r="933" spans="5:5" ht="15.75" customHeight="1" x14ac:dyDescent="0.25">
      <c r="E933" s="129"/>
    </row>
    <row r="934" spans="5:5" ht="15.75" customHeight="1" x14ac:dyDescent="0.25">
      <c r="E934" s="129"/>
    </row>
    <row r="935" spans="5:5" ht="15.75" customHeight="1" x14ac:dyDescent="0.25">
      <c r="E935" s="129"/>
    </row>
    <row r="936" spans="5:5" ht="15.75" customHeight="1" x14ac:dyDescent="0.25">
      <c r="E936" s="129"/>
    </row>
    <row r="937" spans="5:5" ht="15.75" customHeight="1" x14ac:dyDescent="0.25">
      <c r="E937" s="129"/>
    </row>
    <row r="938" spans="5:5" ht="15.75" customHeight="1" x14ac:dyDescent="0.25">
      <c r="E938" s="129"/>
    </row>
    <row r="939" spans="5:5" ht="15.75" customHeight="1" x14ac:dyDescent="0.25">
      <c r="E939" s="129"/>
    </row>
    <row r="940" spans="5:5" ht="15.75" customHeight="1" x14ac:dyDescent="0.25">
      <c r="E940" s="129"/>
    </row>
    <row r="941" spans="5:5" ht="15.75" customHeight="1" x14ac:dyDescent="0.25">
      <c r="E941" s="129"/>
    </row>
    <row r="942" spans="5:5" ht="15.75" customHeight="1" x14ac:dyDescent="0.25">
      <c r="E942" s="129"/>
    </row>
    <row r="943" spans="5:5" ht="15.75" customHeight="1" x14ac:dyDescent="0.25">
      <c r="E943" s="129"/>
    </row>
    <row r="944" spans="5:5" ht="15.75" customHeight="1" x14ac:dyDescent="0.25">
      <c r="E944" s="129"/>
    </row>
    <row r="945" spans="5:5" ht="15.75" customHeight="1" x14ac:dyDescent="0.25">
      <c r="E945" s="129"/>
    </row>
    <row r="946" spans="5:5" ht="15.75" customHeight="1" x14ac:dyDescent="0.25">
      <c r="E946" s="129"/>
    </row>
    <row r="947" spans="5:5" ht="15.75" customHeight="1" x14ac:dyDescent="0.25">
      <c r="E947" s="129"/>
    </row>
    <row r="948" spans="5:5" ht="15.75" customHeight="1" x14ac:dyDescent="0.25">
      <c r="E948" s="129"/>
    </row>
    <row r="949" spans="5:5" ht="15.75" customHeight="1" x14ac:dyDescent="0.25">
      <c r="E949" s="129"/>
    </row>
    <row r="950" spans="5:5" ht="15.75" customHeight="1" x14ac:dyDescent="0.25">
      <c r="E950" s="129"/>
    </row>
    <row r="951" spans="5:5" ht="15.75" customHeight="1" x14ac:dyDescent="0.25">
      <c r="E951" s="129"/>
    </row>
    <row r="952" spans="5:5" ht="15.75" customHeight="1" x14ac:dyDescent="0.25">
      <c r="E952" s="129"/>
    </row>
    <row r="953" spans="5:5" ht="15.75" customHeight="1" x14ac:dyDescent="0.25">
      <c r="E953" s="129"/>
    </row>
    <row r="954" spans="5:5" ht="15.75" customHeight="1" x14ac:dyDescent="0.25">
      <c r="E954" s="129"/>
    </row>
    <row r="955" spans="5:5" ht="15.75" customHeight="1" x14ac:dyDescent="0.25">
      <c r="E955" s="129"/>
    </row>
    <row r="956" spans="5:5" ht="15.75" customHeight="1" x14ac:dyDescent="0.25">
      <c r="E956" s="129"/>
    </row>
    <row r="957" spans="5:5" ht="15.75" customHeight="1" x14ac:dyDescent="0.25">
      <c r="E957" s="129"/>
    </row>
    <row r="958" spans="5:5" ht="15.75" customHeight="1" x14ac:dyDescent="0.25">
      <c r="E958" s="129"/>
    </row>
    <row r="959" spans="5:5" ht="15.75" customHeight="1" x14ac:dyDescent="0.25">
      <c r="E959" s="129"/>
    </row>
    <row r="960" spans="5:5" ht="15.75" customHeight="1" x14ac:dyDescent="0.25">
      <c r="E960" s="129"/>
    </row>
    <row r="961" spans="5:5" ht="15.75" customHeight="1" x14ac:dyDescent="0.25">
      <c r="E961" s="129"/>
    </row>
    <row r="962" spans="5:5" ht="15.75" customHeight="1" x14ac:dyDescent="0.25">
      <c r="E962" s="129"/>
    </row>
    <row r="963" spans="5:5" ht="15.75" customHeight="1" x14ac:dyDescent="0.25">
      <c r="E963" s="129"/>
    </row>
    <row r="964" spans="5:5" ht="15.75" customHeight="1" x14ac:dyDescent="0.25">
      <c r="E964" s="129"/>
    </row>
    <row r="965" spans="5:5" ht="15.75" customHeight="1" x14ac:dyDescent="0.25">
      <c r="E965" s="129"/>
    </row>
    <row r="966" spans="5:5" ht="15.75" customHeight="1" x14ac:dyDescent="0.25">
      <c r="E966" s="129"/>
    </row>
    <row r="967" spans="5:5" ht="15.75" customHeight="1" x14ac:dyDescent="0.25">
      <c r="E967" s="129"/>
    </row>
    <row r="968" spans="5:5" ht="15.75" customHeight="1" x14ac:dyDescent="0.25">
      <c r="E968" s="129"/>
    </row>
    <row r="969" spans="5:5" ht="15.75" customHeight="1" x14ac:dyDescent="0.25">
      <c r="E969" s="129"/>
    </row>
    <row r="970" spans="5:5" ht="15.75" customHeight="1" x14ac:dyDescent="0.25">
      <c r="E970" s="129"/>
    </row>
    <row r="971" spans="5:5" ht="15.75" customHeight="1" x14ac:dyDescent="0.25">
      <c r="E971" s="129"/>
    </row>
    <row r="972" spans="5:5" ht="15.75" customHeight="1" x14ac:dyDescent="0.25">
      <c r="E972" s="129"/>
    </row>
    <row r="973" spans="5:5" ht="15.75" customHeight="1" x14ac:dyDescent="0.25">
      <c r="E973" s="129"/>
    </row>
    <row r="974" spans="5:5" ht="15.75" customHeight="1" x14ac:dyDescent="0.25">
      <c r="E974" s="129"/>
    </row>
    <row r="975" spans="5:5" ht="15.75" customHeight="1" x14ac:dyDescent="0.25">
      <c r="E975" s="129"/>
    </row>
    <row r="976" spans="5:5" ht="15.75" customHeight="1" x14ac:dyDescent="0.25">
      <c r="E976" s="129"/>
    </row>
    <row r="977" spans="5:5" ht="15.75" customHeight="1" x14ac:dyDescent="0.25">
      <c r="E977" s="129"/>
    </row>
    <row r="978" spans="5:5" ht="15.75" customHeight="1" x14ac:dyDescent="0.25">
      <c r="E978" s="129"/>
    </row>
    <row r="979" spans="5:5" ht="15.75" customHeight="1" x14ac:dyDescent="0.25">
      <c r="E979" s="129"/>
    </row>
    <row r="980" spans="5:5" ht="15.75" customHeight="1" x14ac:dyDescent="0.25">
      <c r="E980" s="129"/>
    </row>
    <row r="981" spans="5:5" ht="15.75" customHeight="1" x14ac:dyDescent="0.25">
      <c r="E981" s="129"/>
    </row>
    <row r="982" spans="5:5" ht="15.75" customHeight="1" x14ac:dyDescent="0.25">
      <c r="E982" s="129"/>
    </row>
    <row r="983" spans="5:5" ht="15.75" customHeight="1" x14ac:dyDescent="0.25">
      <c r="E983" s="129"/>
    </row>
    <row r="984" spans="5:5" ht="15.75" customHeight="1" x14ac:dyDescent="0.25">
      <c r="E984" s="129"/>
    </row>
    <row r="985" spans="5:5" ht="15.75" customHeight="1" x14ac:dyDescent="0.25">
      <c r="E985" s="129"/>
    </row>
    <row r="986" spans="5:5" ht="15.75" customHeight="1" x14ac:dyDescent="0.25">
      <c r="E986" s="129"/>
    </row>
    <row r="987" spans="5:5" ht="15.75" customHeight="1" x14ac:dyDescent="0.25">
      <c r="E987" s="129"/>
    </row>
    <row r="988" spans="5:5" ht="15.75" customHeight="1" x14ac:dyDescent="0.25">
      <c r="E988" s="129"/>
    </row>
    <row r="989" spans="5:5" ht="15.75" customHeight="1" x14ac:dyDescent="0.25">
      <c r="E989" s="129"/>
    </row>
    <row r="990" spans="5:5" ht="15.75" customHeight="1" x14ac:dyDescent="0.25">
      <c r="E990" s="129"/>
    </row>
    <row r="991" spans="5:5" ht="15.75" customHeight="1" x14ac:dyDescent="0.25">
      <c r="E991" s="129"/>
    </row>
    <row r="992" spans="5:5" ht="15.75" customHeight="1" x14ac:dyDescent="0.25">
      <c r="E992" s="129"/>
    </row>
    <row r="993" spans="5:5" ht="15.75" customHeight="1" x14ac:dyDescent="0.25">
      <c r="E993" s="129"/>
    </row>
    <row r="994" spans="5:5" ht="15.75" customHeight="1" x14ac:dyDescent="0.25">
      <c r="E994" s="129"/>
    </row>
    <row r="995" spans="5:5" ht="15.75" customHeight="1" x14ac:dyDescent="0.25">
      <c r="E995" s="129"/>
    </row>
    <row r="996" spans="5:5" ht="15.75" customHeight="1" x14ac:dyDescent="0.25">
      <c r="E996" s="129"/>
    </row>
    <row r="997" spans="5:5" ht="15.75" customHeight="1" x14ac:dyDescent="0.25">
      <c r="E997" s="129"/>
    </row>
    <row r="998" spans="5:5" ht="15.75" customHeight="1" x14ac:dyDescent="0.25">
      <c r="E998" s="129"/>
    </row>
    <row r="999" spans="5:5" ht="15.75" customHeight="1" x14ac:dyDescent="0.25">
      <c r="E999" s="129"/>
    </row>
    <row r="1000" spans="5:5" ht="15.75" customHeight="1" x14ac:dyDescent="0.25">
      <c r="E1000" s="129"/>
    </row>
    <row r="1001" spans="5:5" ht="15.75" customHeight="1" x14ac:dyDescent="0.25">
      <c r="E1001" s="129"/>
    </row>
    <row r="1002" spans="5:5" ht="15.75" customHeight="1" x14ac:dyDescent="0.25">
      <c r="E1002" s="129"/>
    </row>
  </sheetData>
  <mergeCells count="44">
    <mergeCell ref="B72:E72"/>
    <mergeCell ref="B73:E73"/>
    <mergeCell ref="B55:E55"/>
    <mergeCell ref="B56:E56"/>
    <mergeCell ref="C57:D57"/>
    <mergeCell ref="B63:E63"/>
    <mergeCell ref="B67:E67"/>
    <mergeCell ref="B71:E71"/>
    <mergeCell ref="B51:E51"/>
    <mergeCell ref="B17:C17"/>
    <mergeCell ref="F17:L17"/>
    <mergeCell ref="B18:C18"/>
    <mergeCell ref="F18:L18"/>
    <mergeCell ref="B19:I19"/>
    <mergeCell ref="J19:L19"/>
    <mergeCell ref="B27:E27"/>
    <mergeCell ref="B31:E31"/>
    <mergeCell ref="B35:E35"/>
    <mergeCell ref="B36:E36"/>
    <mergeCell ref="B45:E45"/>
    <mergeCell ref="B14:C14"/>
    <mergeCell ref="F14:L14"/>
    <mergeCell ref="B15:C15"/>
    <mergeCell ref="F15:L15"/>
    <mergeCell ref="B16:C16"/>
    <mergeCell ref="F16:L16"/>
    <mergeCell ref="B11:C11"/>
    <mergeCell ref="F11:L11"/>
    <mergeCell ref="B12:C12"/>
    <mergeCell ref="F12:L12"/>
    <mergeCell ref="B13:C13"/>
    <mergeCell ref="F13:L13"/>
    <mergeCell ref="B8:C8"/>
    <mergeCell ref="F8:L8"/>
    <mergeCell ref="B9:C9"/>
    <mergeCell ref="F9:L9"/>
    <mergeCell ref="B10:C10"/>
    <mergeCell ref="F10:L10"/>
    <mergeCell ref="B3:L3"/>
    <mergeCell ref="B4:L4"/>
    <mergeCell ref="B5:L5"/>
    <mergeCell ref="B6:L6"/>
    <mergeCell ref="B7:C7"/>
    <mergeCell ref="F7:L7"/>
  </mergeCells>
  <phoneticPr fontId="37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L1002"/>
  <sheetViews>
    <sheetView zoomScaleNormal="100" workbookViewId="0">
      <selection activeCell="B4" sqref="B4:L4"/>
    </sheetView>
  </sheetViews>
  <sheetFormatPr baseColWidth="10" defaultColWidth="14.42578125" defaultRowHeight="15" x14ac:dyDescent="0.25"/>
  <cols>
    <col min="1" max="2" width="5.28515625" customWidth="1"/>
    <col min="3" max="3" width="37.85546875" customWidth="1"/>
    <col min="4" max="4" width="8.42578125" customWidth="1"/>
    <col min="5" max="5" width="7.85546875" customWidth="1"/>
    <col min="6" max="6" width="13" hidden="1" customWidth="1"/>
    <col min="7" max="7" width="11.42578125" customWidth="1"/>
    <col min="8" max="8" width="15.7109375" bestFit="1" customWidth="1"/>
    <col min="9" max="9" width="13.5703125" bestFit="1" customWidth="1"/>
    <col min="10" max="10" width="16.5703125" bestFit="1" customWidth="1"/>
    <col min="11" max="11" width="17.42578125" bestFit="1" customWidth="1"/>
    <col min="12" max="12" width="17.5703125" bestFit="1" customWidth="1"/>
    <col min="13" max="27" width="10.7109375" customWidth="1"/>
  </cols>
  <sheetData>
    <row r="1" spans="2:12" x14ac:dyDescent="0.25">
      <c r="E1" s="129"/>
    </row>
    <row r="2" spans="2:12" ht="15.75" thickBot="1" x14ac:dyDescent="0.3">
      <c r="E2" s="129"/>
    </row>
    <row r="3" spans="2:12" x14ac:dyDescent="0.25">
      <c r="B3" s="471" t="s">
        <v>55</v>
      </c>
      <c r="C3" s="472"/>
      <c r="D3" s="472"/>
      <c r="E3" s="472"/>
      <c r="F3" s="472"/>
      <c r="G3" s="472"/>
      <c r="H3" s="472"/>
      <c r="I3" s="472"/>
      <c r="J3" s="472"/>
      <c r="K3" s="472"/>
      <c r="L3" s="473"/>
    </row>
    <row r="4" spans="2:12" x14ac:dyDescent="0.25">
      <c r="B4" s="474" t="s">
        <v>303</v>
      </c>
      <c r="C4" s="376"/>
      <c r="D4" s="376"/>
      <c r="E4" s="376"/>
      <c r="F4" s="376"/>
      <c r="G4" s="376"/>
      <c r="H4" s="376"/>
      <c r="I4" s="376"/>
      <c r="J4" s="376"/>
      <c r="K4" s="376"/>
      <c r="L4" s="475"/>
    </row>
    <row r="5" spans="2:12" x14ac:dyDescent="0.25">
      <c r="B5" s="474" t="s">
        <v>266</v>
      </c>
      <c r="C5" s="376"/>
      <c r="D5" s="376"/>
      <c r="E5" s="376"/>
      <c r="F5" s="376"/>
      <c r="G5" s="376"/>
      <c r="H5" s="376"/>
      <c r="I5" s="376"/>
      <c r="J5" s="376"/>
      <c r="K5" s="376"/>
      <c r="L5" s="475"/>
    </row>
    <row r="6" spans="2:12" x14ac:dyDescent="0.25">
      <c r="B6" s="476" t="s">
        <v>57</v>
      </c>
      <c r="C6" s="376"/>
      <c r="D6" s="376"/>
      <c r="E6" s="376"/>
      <c r="F6" s="376"/>
      <c r="G6" s="376"/>
      <c r="H6" s="376"/>
      <c r="I6" s="376"/>
      <c r="J6" s="376"/>
      <c r="K6" s="376"/>
      <c r="L6" s="475"/>
    </row>
    <row r="7" spans="2:12" x14ac:dyDescent="0.25">
      <c r="B7" s="477" t="s">
        <v>58</v>
      </c>
      <c r="C7" s="478"/>
      <c r="D7" s="143" t="s">
        <v>35</v>
      </c>
      <c r="E7" s="143" t="s">
        <v>59</v>
      </c>
      <c r="F7" s="479" t="s">
        <v>60</v>
      </c>
      <c r="G7" s="479"/>
      <c r="H7" s="478"/>
      <c r="I7" s="478"/>
      <c r="J7" s="478"/>
      <c r="K7" s="478"/>
      <c r="L7" s="480"/>
    </row>
    <row r="8" spans="2:12" x14ac:dyDescent="0.25">
      <c r="B8" s="481" t="s">
        <v>61</v>
      </c>
      <c r="C8" s="478"/>
      <c r="D8" s="144" t="s">
        <v>127</v>
      </c>
      <c r="E8" s="145">
        <v>1</v>
      </c>
      <c r="F8" s="482" t="s">
        <v>190</v>
      </c>
      <c r="G8" s="482"/>
      <c r="H8" s="478"/>
      <c r="I8" s="478"/>
      <c r="J8" s="478"/>
      <c r="K8" s="478"/>
      <c r="L8" s="480"/>
    </row>
    <row r="9" spans="2:12" ht="22.5" customHeight="1" x14ac:dyDescent="0.25">
      <c r="B9" s="447" t="s">
        <v>267</v>
      </c>
      <c r="C9" s="478"/>
      <c r="D9" s="146" t="s">
        <v>154</v>
      </c>
      <c r="E9" s="147">
        <v>3000</v>
      </c>
      <c r="F9" s="482"/>
      <c r="G9" s="482"/>
      <c r="H9" s="478"/>
      <c r="I9" s="478"/>
      <c r="J9" s="478"/>
      <c r="K9" s="478"/>
      <c r="L9" s="480"/>
    </row>
    <row r="10" spans="2:12" x14ac:dyDescent="0.25">
      <c r="B10" s="481" t="s">
        <v>192</v>
      </c>
      <c r="C10" s="478"/>
      <c r="D10" s="144" t="s">
        <v>116</v>
      </c>
      <c r="E10" s="148"/>
      <c r="F10" s="482"/>
      <c r="G10" s="482"/>
      <c r="H10" s="478"/>
      <c r="I10" s="478"/>
      <c r="J10" s="478"/>
      <c r="K10" s="478"/>
      <c r="L10" s="480"/>
    </row>
    <row r="11" spans="2:12" x14ac:dyDescent="0.25">
      <c r="B11" s="481" t="s">
        <v>193</v>
      </c>
      <c r="C11" s="478"/>
      <c r="D11" s="144" t="s">
        <v>194</v>
      </c>
      <c r="E11" s="145">
        <v>80</v>
      </c>
      <c r="F11" s="482" t="s">
        <v>195</v>
      </c>
      <c r="G11" s="482"/>
      <c r="H11" s="478"/>
      <c r="I11" s="478"/>
      <c r="J11" s="478"/>
      <c r="K11" s="478"/>
      <c r="L11" s="480"/>
    </row>
    <row r="12" spans="2:12" x14ac:dyDescent="0.25">
      <c r="B12" s="481" t="s">
        <v>196</v>
      </c>
      <c r="C12" s="478"/>
      <c r="D12" s="144" t="s">
        <v>13</v>
      </c>
      <c r="E12" s="149">
        <v>240</v>
      </c>
      <c r="F12" s="482"/>
      <c r="G12" s="482"/>
      <c r="H12" s="478"/>
      <c r="I12" s="478"/>
      <c r="J12" s="478"/>
      <c r="K12" s="478"/>
      <c r="L12" s="480"/>
    </row>
    <row r="13" spans="2:12" x14ac:dyDescent="0.25">
      <c r="B13" s="481" t="s">
        <v>134</v>
      </c>
      <c r="C13" s="478"/>
      <c r="D13" s="144" t="s">
        <v>13</v>
      </c>
      <c r="E13" s="145">
        <v>1</v>
      </c>
      <c r="F13" s="482" t="s">
        <v>122</v>
      </c>
      <c r="G13" s="482"/>
      <c r="H13" s="478"/>
      <c r="I13" s="478"/>
      <c r="J13" s="478"/>
      <c r="K13" s="478"/>
      <c r="L13" s="480"/>
    </row>
    <row r="14" spans="2:12" x14ac:dyDescent="0.25">
      <c r="B14" s="481" t="s">
        <v>197</v>
      </c>
      <c r="C14" s="478"/>
      <c r="D14" s="144" t="s">
        <v>194</v>
      </c>
      <c r="E14" s="145">
        <v>3</v>
      </c>
      <c r="F14" s="482" t="s">
        <v>198</v>
      </c>
      <c r="G14" s="482"/>
      <c r="H14" s="478"/>
      <c r="I14" s="478"/>
      <c r="J14" s="478"/>
      <c r="K14" s="478"/>
      <c r="L14" s="480"/>
    </row>
    <row r="15" spans="2:12" x14ac:dyDescent="0.25">
      <c r="B15" s="481" t="s">
        <v>199</v>
      </c>
      <c r="C15" s="478"/>
      <c r="D15" s="144" t="s">
        <v>13</v>
      </c>
      <c r="E15" s="145">
        <v>0</v>
      </c>
      <c r="F15" s="482"/>
      <c r="G15" s="482"/>
      <c r="H15" s="478"/>
      <c r="I15" s="478"/>
      <c r="J15" s="478"/>
      <c r="K15" s="478"/>
      <c r="L15" s="480"/>
    </row>
    <row r="16" spans="2:12" x14ac:dyDescent="0.25">
      <c r="B16" s="481" t="s">
        <v>200</v>
      </c>
      <c r="C16" s="478"/>
      <c r="D16" s="144" t="s">
        <v>127</v>
      </c>
      <c r="E16" s="150"/>
      <c r="F16" s="482" t="s">
        <v>201</v>
      </c>
      <c r="G16" s="482"/>
      <c r="H16" s="478"/>
      <c r="I16" s="478"/>
      <c r="J16" s="478"/>
      <c r="K16" s="478"/>
      <c r="L16" s="480"/>
    </row>
    <row r="17" spans="2:12" x14ac:dyDescent="0.25">
      <c r="B17" s="481" t="s">
        <v>202</v>
      </c>
      <c r="C17" s="478"/>
      <c r="D17" s="144" t="s">
        <v>127</v>
      </c>
      <c r="E17" s="151">
        <v>12</v>
      </c>
      <c r="F17" s="482" t="s">
        <v>203</v>
      </c>
      <c r="G17" s="482"/>
      <c r="H17" s="478"/>
      <c r="I17" s="478"/>
      <c r="J17" s="478"/>
      <c r="K17" s="478"/>
      <c r="L17" s="480"/>
    </row>
    <row r="18" spans="2:12" x14ac:dyDescent="0.25">
      <c r="B18" s="481" t="s">
        <v>204</v>
      </c>
      <c r="C18" s="478"/>
      <c r="D18" s="144" t="s">
        <v>127</v>
      </c>
      <c r="E18" s="152"/>
      <c r="F18" s="482" t="s">
        <v>205</v>
      </c>
      <c r="G18" s="482"/>
      <c r="H18" s="478"/>
      <c r="I18" s="478"/>
      <c r="J18" s="478"/>
      <c r="K18" s="478"/>
      <c r="L18" s="480"/>
    </row>
    <row r="19" spans="2:12" ht="6" customHeight="1" x14ac:dyDescent="0.25">
      <c r="B19" s="486"/>
      <c r="C19" s="478"/>
      <c r="D19" s="478"/>
      <c r="E19" s="478"/>
      <c r="F19" s="478"/>
      <c r="G19" s="478"/>
      <c r="H19" s="478"/>
      <c r="I19" s="478"/>
      <c r="J19" s="487"/>
      <c r="K19" s="478"/>
      <c r="L19" s="480"/>
    </row>
    <row r="20" spans="2:12" ht="38.25" x14ac:dyDescent="0.25">
      <c r="B20" s="154" t="s">
        <v>81</v>
      </c>
      <c r="C20" s="153" t="s">
        <v>58</v>
      </c>
      <c r="D20" s="153" t="s">
        <v>35</v>
      </c>
      <c r="E20" s="153" t="s">
        <v>59</v>
      </c>
      <c r="F20" s="153" t="s">
        <v>298</v>
      </c>
      <c r="G20" s="153" t="s">
        <v>299</v>
      </c>
      <c r="H20" s="153" t="s">
        <v>82</v>
      </c>
      <c r="I20" s="153" t="s">
        <v>83</v>
      </c>
      <c r="J20" s="153" t="s">
        <v>84</v>
      </c>
      <c r="K20" s="153" t="s">
        <v>85</v>
      </c>
      <c r="L20" s="155" t="s">
        <v>86</v>
      </c>
    </row>
    <row r="21" spans="2:12" ht="15.75" customHeight="1" x14ac:dyDescent="0.25">
      <c r="B21" s="318">
        <v>1</v>
      </c>
      <c r="C21" s="319" t="s">
        <v>206</v>
      </c>
      <c r="D21" s="319"/>
      <c r="E21" s="320"/>
      <c r="F21" s="321"/>
      <c r="G21" s="321"/>
      <c r="H21" s="322"/>
      <c r="I21" s="320"/>
      <c r="J21" s="323"/>
      <c r="K21" s="321"/>
      <c r="L21" s="324"/>
    </row>
    <row r="22" spans="2:12" ht="15.75" customHeight="1" x14ac:dyDescent="0.25">
      <c r="B22" s="325" t="s">
        <v>88</v>
      </c>
      <c r="C22" s="326" t="s">
        <v>87</v>
      </c>
      <c r="D22" s="326"/>
      <c r="E22" s="320"/>
      <c r="F22" s="321"/>
      <c r="G22" s="321"/>
      <c r="H22" s="322"/>
      <c r="I22" s="320"/>
      <c r="J22" s="323"/>
      <c r="K22" s="321"/>
      <c r="L22" s="324"/>
    </row>
    <row r="23" spans="2:12" ht="29.25" customHeight="1" x14ac:dyDescent="0.25">
      <c r="B23" s="327" t="s">
        <v>207</v>
      </c>
      <c r="C23" s="328" t="s">
        <v>208</v>
      </c>
      <c r="D23" s="329" t="s">
        <v>22</v>
      </c>
      <c r="E23" s="329">
        <v>3000</v>
      </c>
      <c r="F23" s="583">
        <v>1358</v>
      </c>
      <c r="G23" s="583">
        <f>F23*1.06</f>
        <v>1439.48</v>
      </c>
      <c r="H23" s="583">
        <f>+G23*E23</f>
        <v>4318440</v>
      </c>
      <c r="I23" s="329">
        <f t="shared" ref="I23:I26" si="0">E$16</f>
        <v>0</v>
      </c>
      <c r="J23" s="583">
        <f t="shared" ref="J23:J26" si="1">+I23*H23</f>
        <v>0</v>
      </c>
      <c r="K23" s="583">
        <f t="shared" ref="K23:K26" si="2">J23-L23</f>
        <v>0</v>
      </c>
      <c r="L23" s="603"/>
    </row>
    <row r="24" spans="2:12" ht="15.75" customHeight="1" x14ac:dyDescent="0.25">
      <c r="B24" s="327" t="s">
        <v>209</v>
      </c>
      <c r="C24" s="144" t="s">
        <v>25</v>
      </c>
      <c r="D24" s="329" t="s">
        <v>22</v>
      </c>
      <c r="E24" s="329">
        <v>3000</v>
      </c>
      <c r="F24" s="584">
        <v>489</v>
      </c>
      <c r="G24" s="583">
        <f t="shared" ref="G24:G72" si="3">F24*1.06</f>
        <v>518.34</v>
      </c>
      <c r="H24" s="583">
        <f t="shared" ref="H24:H26" si="4">+G24*E24</f>
        <v>1555020</v>
      </c>
      <c r="I24" s="329">
        <f t="shared" si="0"/>
        <v>0</v>
      </c>
      <c r="J24" s="583">
        <f t="shared" si="1"/>
        <v>0</v>
      </c>
      <c r="K24" s="584">
        <f t="shared" si="2"/>
        <v>0</v>
      </c>
      <c r="L24" s="603"/>
    </row>
    <row r="25" spans="2:12" ht="15.75" customHeight="1" x14ac:dyDescent="0.25">
      <c r="B25" s="327" t="s">
        <v>210</v>
      </c>
      <c r="C25" s="144" t="s">
        <v>30</v>
      </c>
      <c r="D25" s="329" t="s">
        <v>22</v>
      </c>
      <c r="E25" s="329">
        <v>3000</v>
      </c>
      <c r="F25" s="584">
        <v>306</v>
      </c>
      <c r="G25" s="583">
        <f t="shared" si="3"/>
        <v>324.36</v>
      </c>
      <c r="H25" s="583">
        <f t="shared" si="4"/>
        <v>973080</v>
      </c>
      <c r="I25" s="329"/>
      <c r="J25" s="583"/>
      <c r="K25" s="584"/>
      <c r="L25" s="603"/>
    </row>
    <row r="26" spans="2:12" ht="15.75" customHeight="1" x14ac:dyDescent="0.25">
      <c r="B26" s="327" t="s">
        <v>252</v>
      </c>
      <c r="C26" s="144" t="s">
        <v>211</v>
      </c>
      <c r="D26" s="329" t="s">
        <v>13</v>
      </c>
      <c r="E26" s="321">
        <v>241</v>
      </c>
      <c r="F26" s="584">
        <v>509</v>
      </c>
      <c r="G26" s="583">
        <f t="shared" si="3"/>
        <v>539.54000000000008</v>
      </c>
      <c r="H26" s="583">
        <f t="shared" si="4"/>
        <v>130029.14000000001</v>
      </c>
      <c r="I26" s="329">
        <f t="shared" si="0"/>
        <v>0</v>
      </c>
      <c r="J26" s="604">
        <f t="shared" si="1"/>
        <v>0</v>
      </c>
      <c r="K26" s="584">
        <f t="shared" si="2"/>
        <v>0</v>
      </c>
      <c r="L26" s="603"/>
    </row>
    <row r="27" spans="2:12" ht="15.75" customHeight="1" x14ac:dyDescent="0.25">
      <c r="B27" s="486" t="s">
        <v>212</v>
      </c>
      <c r="C27" s="478"/>
      <c r="D27" s="478"/>
      <c r="E27" s="478"/>
      <c r="F27" s="584"/>
      <c r="G27" s="583"/>
      <c r="H27" s="585">
        <f>SUM(H23:H26)</f>
        <v>6976569.1399999997</v>
      </c>
      <c r="I27" s="322"/>
      <c r="J27" s="585">
        <f t="shared" ref="J27:L27" si="5">SUM(J23:J26)</f>
        <v>0</v>
      </c>
      <c r="K27" s="585">
        <f t="shared" si="5"/>
        <v>0</v>
      </c>
      <c r="L27" s="605">
        <f t="shared" si="5"/>
        <v>0</v>
      </c>
    </row>
    <row r="28" spans="2:12" ht="15.75" customHeight="1" x14ac:dyDescent="0.25">
      <c r="B28" s="325" t="s">
        <v>89</v>
      </c>
      <c r="C28" s="326" t="s">
        <v>98</v>
      </c>
      <c r="D28" s="326"/>
      <c r="E28" s="323"/>
      <c r="F28" s="585"/>
      <c r="G28" s="583"/>
      <c r="H28" s="585"/>
      <c r="I28" s="323"/>
      <c r="J28" s="606"/>
      <c r="K28" s="585"/>
      <c r="L28" s="605"/>
    </row>
    <row r="29" spans="2:12" ht="15.75" customHeight="1" x14ac:dyDescent="0.25">
      <c r="B29" s="332" t="s">
        <v>213</v>
      </c>
      <c r="C29" s="144" t="s">
        <v>43</v>
      </c>
      <c r="D29" s="320" t="s">
        <v>214</v>
      </c>
      <c r="E29" s="321">
        <v>240</v>
      </c>
      <c r="F29" s="584">
        <v>7950</v>
      </c>
      <c r="G29" s="583">
        <f t="shared" si="3"/>
        <v>8427</v>
      </c>
      <c r="H29" s="583">
        <f>+G29*E29</f>
        <v>2022480</v>
      </c>
      <c r="I29" s="329">
        <f t="shared" ref="I29:I30" si="6">E$16</f>
        <v>0</v>
      </c>
      <c r="J29" s="604">
        <f t="shared" ref="J29:J30" si="7">+I29*H29</f>
        <v>0</v>
      </c>
      <c r="K29" s="584">
        <f t="shared" ref="K29:K30" si="8">J29-L29</f>
        <v>0</v>
      </c>
      <c r="L29" s="603"/>
    </row>
    <row r="30" spans="2:12" ht="15.75" customHeight="1" x14ac:dyDescent="0.25">
      <c r="B30" s="332" t="s">
        <v>215</v>
      </c>
      <c r="C30" s="144" t="s">
        <v>50</v>
      </c>
      <c r="D30" s="320" t="s">
        <v>13</v>
      </c>
      <c r="E30" s="321">
        <v>1</v>
      </c>
      <c r="F30" s="584">
        <v>38000</v>
      </c>
      <c r="G30" s="583">
        <f t="shared" si="3"/>
        <v>40280</v>
      </c>
      <c r="H30" s="583">
        <f>+G30*E30</f>
        <v>40280</v>
      </c>
      <c r="I30" s="329">
        <f t="shared" si="6"/>
        <v>0</v>
      </c>
      <c r="J30" s="604">
        <f t="shared" si="7"/>
        <v>0</v>
      </c>
      <c r="K30" s="584">
        <f t="shared" si="8"/>
        <v>0</v>
      </c>
      <c r="L30" s="603"/>
    </row>
    <row r="31" spans="2:12" ht="15.75" customHeight="1" x14ac:dyDescent="0.25">
      <c r="B31" s="486" t="s">
        <v>216</v>
      </c>
      <c r="C31" s="478"/>
      <c r="D31" s="478"/>
      <c r="E31" s="478"/>
      <c r="F31" s="584"/>
      <c r="G31" s="583"/>
      <c r="H31" s="585">
        <f>SUM(H29:H30)</f>
        <v>2062760</v>
      </c>
      <c r="I31" s="320"/>
      <c r="J31" s="585">
        <f t="shared" ref="J31:L31" si="9">SUM(J29:J30)</f>
        <v>0</v>
      </c>
      <c r="K31" s="585">
        <f t="shared" si="9"/>
        <v>0</v>
      </c>
      <c r="L31" s="605">
        <f t="shared" si="9"/>
        <v>0</v>
      </c>
    </row>
    <row r="32" spans="2:12" ht="15.75" customHeight="1" x14ac:dyDescent="0.25">
      <c r="B32" s="325" t="s">
        <v>90</v>
      </c>
      <c r="C32" s="326" t="s">
        <v>107</v>
      </c>
      <c r="D32" s="326"/>
      <c r="E32" s="320"/>
      <c r="F32" s="584"/>
      <c r="G32" s="583"/>
      <c r="H32" s="585"/>
      <c r="I32" s="320"/>
      <c r="J32" s="606"/>
      <c r="K32" s="584"/>
      <c r="L32" s="607"/>
    </row>
    <row r="33" spans="2:12" ht="15.75" customHeight="1" x14ac:dyDescent="0.25">
      <c r="B33" s="332" t="s">
        <v>217</v>
      </c>
      <c r="C33" s="144" t="s">
        <v>0</v>
      </c>
      <c r="D33" s="148">
        <v>0.05</v>
      </c>
      <c r="E33" s="321">
        <v>1</v>
      </c>
      <c r="F33" s="584">
        <v>329083</v>
      </c>
      <c r="G33" s="583">
        <f t="shared" si="3"/>
        <v>348827.98000000004</v>
      </c>
      <c r="H33" s="583">
        <f>+G33*E33</f>
        <v>348827.98000000004</v>
      </c>
      <c r="I33" s="329">
        <f t="shared" ref="I33:I34" si="10">E$16</f>
        <v>0</v>
      </c>
      <c r="J33" s="604">
        <f t="shared" ref="J33:J34" si="11">+I33*H33</f>
        <v>0</v>
      </c>
      <c r="K33" s="584">
        <f t="shared" ref="K33:K34" si="12">J33-L33</f>
        <v>0</v>
      </c>
      <c r="L33" s="603"/>
    </row>
    <row r="34" spans="2:12" ht="15.75" customHeight="1" x14ac:dyDescent="0.25">
      <c r="B34" s="332" t="s">
        <v>218</v>
      </c>
      <c r="C34" s="144" t="s">
        <v>219</v>
      </c>
      <c r="D34" s="148">
        <v>0.2</v>
      </c>
      <c r="E34" s="321">
        <v>1</v>
      </c>
      <c r="F34" s="584">
        <v>389200</v>
      </c>
      <c r="G34" s="583">
        <f t="shared" si="3"/>
        <v>412552</v>
      </c>
      <c r="H34" s="583">
        <f>+G34*E34</f>
        <v>412552</v>
      </c>
      <c r="I34" s="329">
        <f t="shared" si="10"/>
        <v>0</v>
      </c>
      <c r="J34" s="604">
        <f t="shared" si="11"/>
        <v>0</v>
      </c>
      <c r="K34" s="584">
        <f t="shared" si="12"/>
        <v>0</v>
      </c>
      <c r="L34" s="603"/>
    </row>
    <row r="35" spans="2:12" ht="15.75" customHeight="1" x14ac:dyDescent="0.25">
      <c r="B35" s="486" t="s">
        <v>220</v>
      </c>
      <c r="C35" s="478"/>
      <c r="D35" s="478"/>
      <c r="E35" s="478"/>
      <c r="F35" s="584"/>
      <c r="G35" s="583"/>
      <c r="H35" s="585">
        <f>SUM(H33:H34)</f>
        <v>761379.98</v>
      </c>
      <c r="I35" s="323"/>
      <c r="J35" s="585">
        <f t="shared" ref="J35:L35" si="13">SUM(J33:J34)</f>
        <v>0</v>
      </c>
      <c r="K35" s="585">
        <f t="shared" si="13"/>
        <v>0</v>
      </c>
      <c r="L35" s="605">
        <f t="shared" si="13"/>
        <v>0</v>
      </c>
    </row>
    <row r="36" spans="2:12" ht="15.75" customHeight="1" x14ac:dyDescent="0.25">
      <c r="B36" s="486" t="s">
        <v>221</v>
      </c>
      <c r="C36" s="478"/>
      <c r="D36" s="478"/>
      <c r="E36" s="478"/>
      <c r="F36" s="584"/>
      <c r="G36" s="583"/>
      <c r="H36" s="585">
        <f>H35+H31+H27</f>
        <v>9800709.1199999992</v>
      </c>
      <c r="I36" s="317"/>
      <c r="J36" s="585">
        <f t="shared" ref="J36:L36" si="14">J35+J31+J27</f>
        <v>0</v>
      </c>
      <c r="K36" s="585">
        <f t="shared" si="14"/>
        <v>0</v>
      </c>
      <c r="L36" s="605">
        <f t="shared" si="14"/>
        <v>0</v>
      </c>
    </row>
    <row r="37" spans="2:12" ht="15.75" customHeight="1" x14ac:dyDescent="0.25">
      <c r="B37" s="318">
        <v>2</v>
      </c>
      <c r="C37" s="326" t="s">
        <v>222</v>
      </c>
      <c r="D37" s="326"/>
      <c r="E37" s="317"/>
      <c r="F37" s="585"/>
      <c r="G37" s="583"/>
      <c r="H37" s="585"/>
      <c r="I37" s="184"/>
      <c r="J37" s="585"/>
      <c r="K37" s="608"/>
      <c r="L37" s="609"/>
    </row>
    <row r="38" spans="2:12" ht="15.75" customHeight="1" x14ac:dyDescent="0.25">
      <c r="B38" s="332" t="s">
        <v>99</v>
      </c>
      <c r="C38" s="326" t="s">
        <v>87</v>
      </c>
      <c r="D38" s="326"/>
      <c r="E38" s="145"/>
      <c r="F38" s="584"/>
      <c r="G38" s="583"/>
      <c r="H38" s="585"/>
      <c r="I38" s="329"/>
      <c r="J38" s="584"/>
      <c r="K38" s="584"/>
      <c r="L38" s="607"/>
    </row>
    <row r="39" spans="2:12" ht="15.75" customHeight="1" x14ac:dyDescent="0.25">
      <c r="B39" s="332" t="s">
        <v>223</v>
      </c>
      <c r="C39" s="144" t="s">
        <v>28</v>
      </c>
      <c r="D39" s="145" t="s">
        <v>7</v>
      </c>
      <c r="E39" s="321">
        <v>0</v>
      </c>
      <c r="F39" s="584">
        <v>1358</v>
      </c>
      <c r="G39" s="583">
        <f t="shared" si="3"/>
        <v>1439.48</v>
      </c>
      <c r="H39" s="584">
        <f>E39*G39</f>
        <v>0</v>
      </c>
      <c r="I39" s="329">
        <f t="shared" ref="I39:I44" si="15">E$17</f>
        <v>12</v>
      </c>
      <c r="J39" s="584">
        <f t="shared" ref="J39:J44" si="16">+I39*H39</f>
        <v>0</v>
      </c>
      <c r="K39" s="584">
        <f t="shared" ref="K39:K44" si="17">J39-L39</f>
        <v>0</v>
      </c>
      <c r="L39" s="607"/>
    </row>
    <row r="40" spans="2:12" ht="15.75" customHeight="1" x14ac:dyDescent="0.25">
      <c r="B40" s="332" t="s">
        <v>224</v>
      </c>
      <c r="C40" s="144" t="s">
        <v>24</v>
      </c>
      <c r="D40" s="145" t="s">
        <v>22</v>
      </c>
      <c r="E40" s="321">
        <v>0</v>
      </c>
      <c r="F40" s="584">
        <v>1019</v>
      </c>
      <c r="G40" s="583">
        <f t="shared" si="3"/>
        <v>1080.1400000000001</v>
      </c>
      <c r="H40" s="584">
        <f t="shared" ref="H40:H44" si="18">E40*G40</f>
        <v>0</v>
      </c>
      <c r="I40" s="329">
        <f t="shared" si="15"/>
        <v>12</v>
      </c>
      <c r="J40" s="584">
        <f t="shared" si="16"/>
        <v>0</v>
      </c>
      <c r="K40" s="584">
        <f t="shared" si="17"/>
        <v>0</v>
      </c>
      <c r="L40" s="607"/>
    </row>
    <row r="41" spans="2:12" ht="15.75" customHeight="1" x14ac:dyDescent="0.25">
      <c r="B41" s="332" t="s">
        <v>225</v>
      </c>
      <c r="C41" s="144" t="s">
        <v>29</v>
      </c>
      <c r="D41" s="145" t="s">
        <v>22</v>
      </c>
      <c r="E41" s="321">
        <v>3000</v>
      </c>
      <c r="F41" s="584">
        <v>1358</v>
      </c>
      <c r="G41" s="583">
        <f t="shared" si="3"/>
        <v>1439.48</v>
      </c>
      <c r="H41" s="584">
        <f t="shared" si="18"/>
        <v>4318440</v>
      </c>
      <c r="I41" s="329">
        <f t="shared" si="15"/>
        <v>12</v>
      </c>
      <c r="J41" s="584">
        <f t="shared" si="16"/>
        <v>51821280</v>
      </c>
      <c r="K41" s="584">
        <f t="shared" si="17"/>
        <v>51821280</v>
      </c>
      <c r="L41" s="607"/>
    </row>
    <row r="42" spans="2:12" ht="15.75" customHeight="1" x14ac:dyDescent="0.25">
      <c r="B42" s="332" t="s">
        <v>226</v>
      </c>
      <c r="C42" s="144" t="s">
        <v>25</v>
      </c>
      <c r="D42" s="145" t="s">
        <v>22</v>
      </c>
      <c r="E42" s="321">
        <v>3000</v>
      </c>
      <c r="F42" s="584">
        <v>489</v>
      </c>
      <c r="G42" s="583">
        <f t="shared" si="3"/>
        <v>518.34</v>
      </c>
      <c r="H42" s="584">
        <f t="shared" si="18"/>
        <v>1555020</v>
      </c>
      <c r="I42" s="329">
        <f t="shared" si="15"/>
        <v>12</v>
      </c>
      <c r="J42" s="584">
        <f t="shared" si="16"/>
        <v>18660240</v>
      </c>
      <c r="K42" s="584">
        <f t="shared" si="17"/>
        <v>18660240</v>
      </c>
      <c r="L42" s="607"/>
    </row>
    <row r="43" spans="2:12" ht="15.75" customHeight="1" x14ac:dyDescent="0.25">
      <c r="B43" s="332" t="s">
        <v>227</v>
      </c>
      <c r="C43" s="144" t="s">
        <v>30</v>
      </c>
      <c r="D43" s="145" t="s">
        <v>22</v>
      </c>
      <c r="E43" s="321">
        <v>3000</v>
      </c>
      <c r="F43" s="584">
        <v>306</v>
      </c>
      <c r="G43" s="583">
        <f t="shared" si="3"/>
        <v>324.36</v>
      </c>
      <c r="H43" s="584">
        <f t="shared" si="18"/>
        <v>973080</v>
      </c>
      <c r="I43" s="329">
        <f t="shared" si="15"/>
        <v>12</v>
      </c>
      <c r="J43" s="584">
        <f t="shared" si="16"/>
        <v>11676960</v>
      </c>
      <c r="K43" s="584">
        <f t="shared" si="17"/>
        <v>11676960</v>
      </c>
      <c r="L43" s="607"/>
    </row>
    <row r="44" spans="2:12" ht="15.75" customHeight="1" x14ac:dyDescent="0.25">
      <c r="B44" s="332" t="s">
        <v>228</v>
      </c>
      <c r="C44" s="144" t="s">
        <v>31</v>
      </c>
      <c r="D44" s="145" t="s">
        <v>13</v>
      </c>
      <c r="E44" s="321">
        <v>241</v>
      </c>
      <c r="F44" s="584">
        <v>509</v>
      </c>
      <c r="G44" s="583">
        <f t="shared" si="3"/>
        <v>539.54000000000008</v>
      </c>
      <c r="H44" s="584">
        <f t="shared" si="18"/>
        <v>130029.14000000001</v>
      </c>
      <c r="I44" s="329">
        <f t="shared" si="15"/>
        <v>12</v>
      </c>
      <c r="J44" s="584">
        <f t="shared" si="16"/>
        <v>1560349.6800000002</v>
      </c>
      <c r="K44" s="584">
        <f t="shared" si="17"/>
        <v>0</v>
      </c>
      <c r="L44" s="607">
        <f>J44</f>
        <v>1560349.6800000002</v>
      </c>
    </row>
    <row r="45" spans="2:12" ht="15.75" customHeight="1" x14ac:dyDescent="0.25">
      <c r="B45" s="486" t="s">
        <v>229</v>
      </c>
      <c r="C45" s="478"/>
      <c r="D45" s="478"/>
      <c r="E45" s="478"/>
      <c r="F45" s="584"/>
      <c r="G45" s="583"/>
      <c r="H45" s="585">
        <f>SUM(H39:H44)</f>
        <v>6976569.1399999997</v>
      </c>
      <c r="I45" s="322"/>
      <c r="J45" s="585">
        <f t="shared" ref="J45:L45" si="19">SUM(J39:J44)</f>
        <v>83718829.680000007</v>
      </c>
      <c r="K45" s="585">
        <f t="shared" si="19"/>
        <v>82158480</v>
      </c>
      <c r="L45" s="605">
        <f t="shared" si="19"/>
        <v>1560349.6800000002</v>
      </c>
    </row>
    <row r="46" spans="2:12" ht="15.75" customHeight="1" x14ac:dyDescent="0.25">
      <c r="B46" s="325" t="s">
        <v>100</v>
      </c>
      <c r="C46" s="326" t="s">
        <v>98</v>
      </c>
      <c r="D46" s="326"/>
      <c r="E46" s="145"/>
      <c r="F46" s="584"/>
      <c r="G46" s="583"/>
      <c r="H46" s="585"/>
      <c r="I46" s="329"/>
      <c r="J46" s="584"/>
      <c r="K46" s="584"/>
      <c r="L46" s="607"/>
    </row>
    <row r="47" spans="2:12" ht="15.75" customHeight="1" x14ac:dyDescent="0.25">
      <c r="B47" s="332" t="s">
        <v>230</v>
      </c>
      <c r="C47" s="144" t="s">
        <v>51</v>
      </c>
      <c r="D47" s="145" t="s">
        <v>35</v>
      </c>
      <c r="E47" s="321">
        <v>0</v>
      </c>
      <c r="F47" s="584">
        <v>0</v>
      </c>
      <c r="G47" s="583">
        <f t="shared" si="3"/>
        <v>0</v>
      </c>
      <c r="H47" s="584">
        <f>E47*G47</f>
        <v>0</v>
      </c>
      <c r="I47" s="329">
        <f>+J$19</f>
        <v>0</v>
      </c>
      <c r="J47" s="584">
        <f t="shared" ref="J47:J50" si="20">+I47*H47</f>
        <v>0</v>
      </c>
      <c r="K47" s="584">
        <f t="shared" ref="K47:K50" si="21">J47-L47</f>
        <v>0</v>
      </c>
      <c r="L47" s="607"/>
    </row>
    <row r="48" spans="2:12" ht="15.75" customHeight="1" x14ac:dyDescent="0.25">
      <c r="B48" s="332" t="s">
        <v>231</v>
      </c>
      <c r="C48" s="144" t="s">
        <v>45</v>
      </c>
      <c r="D48" s="145" t="s">
        <v>13</v>
      </c>
      <c r="E48" s="336">
        <v>0</v>
      </c>
      <c r="F48" s="584">
        <v>68000</v>
      </c>
      <c r="G48" s="583">
        <f t="shared" si="3"/>
        <v>72080</v>
      </c>
      <c r="H48" s="584">
        <f t="shared" ref="H48:H50" si="22">E48*G48</f>
        <v>0</v>
      </c>
      <c r="I48" s="329">
        <f t="shared" ref="I48:I50" si="23">E$17</f>
        <v>12</v>
      </c>
      <c r="J48" s="584">
        <f t="shared" si="20"/>
        <v>0</v>
      </c>
      <c r="K48" s="584">
        <f t="shared" si="21"/>
        <v>0</v>
      </c>
      <c r="L48" s="607"/>
    </row>
    <row r="49" spans="2:12" ht="15.75" customHeight="1" x14ac:dyDescent="0.25">
      <c r="B49" s="332" t="s">
        <v>232</v>
      </c>
      <c r="C49" s="144" t="s">
        <v>43</v>
      </c>
      <c r="D49" s="145" t="s">
        <v>13</v>
      </c>
      <c r="E49" s="321">
        <v>240</v>
      </c>
      <c r="F49" s="584">
        <v>7950</v>
      </c>
      <c r="G49" s="583">
        <f t="shared" si="3"/>
        <v>8427</v>
      </c>
      <c r="H49" s="584">
        <f t="shared" si="22"/>
        <v>2022480</v>
      </c>
      <c r="I49" s="329">
        <f t="shared" si="23"/>
        <v>12</v>
      </c>
      <c r="J49" s="584">
        <f t="shared" si="20"/>
        <v>24269760</v>
      </c>
      <c r="K49" s="584">
        <f t="shared" si="21"/>
        <v>24269760</v>
      </c>
      <c r="L49" s="607"/>
    </row>
    <row r="50" spans="2:12" ht="15.75" customHeight="1" x14ac:dyDescent="0.25">
      <c r="B50" s="332" t="s">
        <v>233</v>
      </c>
      <c r="C50" s="144" t="s">
        <v>50</v>
      </c>
      <c r="D50" s="145" t="s">
        <v>13</v>
      </c>
      <c r="E50" s="321">
        <v>1</v>
      </c>
      <c r="F50" s="584">
        <v>38000</v>
      </c>
      <c r="G50" s="583">
        <f t="shared" si="3"/>
        <v>40280</v>
      </c>
      <c r="H50" s="584">
        <f t="shared" si="22"/>
        <v>40280</v>
      </c>
      <c r="I50" s="329">
        <f t="shared" si="23"/>
        <v>12</v>
      </c>
      <c r="J50" s="584">
        <f t="shared" si="20"/>
        <v>483360</v>
      </c>
      <c r="K50" s="584">
        <f t="shared" si="21"/>
        <v>483360</v>
      </c>
      <c r="L50" s="607"/>
    </row>
    <row r="51" spans="2:12" ht="15.75" customHeight="1" x14ac:dyDescent="0.25">
      <c r="B51" s="486" t="s">
        <v>234</v>
      </c>
      <c r="C51" s="478"/>
      <c r="D51" s="478"/>
      <c r="E51" s="478"/>
      <c r="F51" s="584"/>
      <c r="G51" s="583">
        <f t="shared" si="3"/>
        <v>0</v>
      </c>
      <c r="H51" s="585">
        <f>SUM(H47:H50)</f>
        <v>2062760</v>
      </c>
      <c r="I51" s="322"/>
      <c r="J51" s="585">
        <f t="shared" ref="J51:L51" si="24">SUM(J47:J50)</f>
        <v>24753120</v>
      </c>
      <c r="K51" s="585">
        <f t="shared" si="24"/>
        <v>24753120</v>
      </c>
      <c r="L51" s="605">
        <f t="shared" si="24"/>
        <v>0</v>
      </c>
    </row>
    <row r="52" spans="2:12" ht="15.75" customHeight="1" x14ac:dyDescent="0.25">
      <c r="B52" s="325" t="s">
        <v>101</v>
      </c>
      <c r="C52" s="326" t="s">
        <v>107</v>
      </c>
      <c r="D52" s="326"/>
      <c r="E52" s="145"/>
      <c r="F52" s="584"/>
      <c r="G52" s="583"/>
      <c r="H52" s="584"/>
      <c r="I52" s="329"/>
      <c r="J52" s="584"/>
      <c r="K52" s="584"/>
      <c r="L52" s="607"/>
    </row>
    <row r="53" spans="2:12" ht="15.75" customHeight="1" x14ac:dyDescent="0.25">
      <c r="B53" s="332" t="s">
        <v>235</v>
      </c>
      <c r="C53" s="144" t="s">
        <v>0</v>
      </c>
      <c r="D53" s="148">
        <v>0.05</v>
      </c>
      <c r="E53" s="321">
        <v>1</v>
      </c>
      <c r="F53" s="584">
        <v>329083</v>
      </c>
      <c r="G53" s="583">
        <f t="shared" si="3"/>
        <v>348827.98000000004</v>
      </c>
      <c r="H53" s="584">
        <f>E53*G53</f>
        <v>348827.98000000004</v>
      </c>
      <c r="I53" s="329">
        <f t="shared" ref="I53:I54" si="25">E$17</f>
        <v>12</v>
      </c>
      <c r="J53" s="584">
        <f t="shared" ref="J53:J54" si="26">+I53*H53</f>
        <v>4185935.7600000007</v>
      </c>
      <c r="K53" s="584">
        <f t="shared" ref="K53:K54" si="27">J53-L53</f>
        <v>0</v>
      </c>
      <c r="L53" s="607">
        <f>J53</f>
        <v>4185935.7600000007</v>
      </c>
    </row>
    <row r="54" spans="2:12" ht="15.75" customHeight="1" x14ac:dyDescent="0.25">
      <c r="B54" s="332" t="s">
        <v>236</v>
      </c>
      <c r="C54" s="144" t="s">
        <v>1</v>
      </c>
      <c r="D54" s="148">
        <v>0.2</v>
      </c>
      <c r="E54" s="321">
        <v>1</v>
      </c>
      <c r="F54" s="584">
        <v>389200</v>
      </c>
      <c r="G54" s="583">
        <f t="shared" si="3"/>
        <v>412552</v>
      </c>
      <c r="H54" s="584">
        <f>E54*G54</f>
        <v>412552</v>
      </c>
      <c r="I54" s="329">
        <f t="shared" si="25"/>
        <v>12</v>
      </c>
      <c r="J54" s="584">
        <f t="shared" si="26"/>
        <v>4950624</v>
      </c>
      <c r="K54" s="584">
        <f t="shared" si="27"/>
        <v>0</v>
      </c>
      <c r="L54" s="607">
        <f>J54</f>
        <v>4950624</v>
      </c>
    </row>
    <row r="55" spans="2:12" ht="15.75" customHeight="1" x14ac:dyDescent="0.25">
      <c r="B55" s="486" t="s">
        <v>237</v>
      </c>
      <c r="C55" s="478"/>
      <c r="D55" s="478"/>
      <c r="E55" s="478"/>
      <c r="F55" s="584"/>
      <c r="G55" s="583"/>
      <c r="H55" s="585">
        <f>SUM(H53:H54)</f>
        <v>761379.98</v>
      </c>
      <c r="I55" s="322"/>
      <c r="J55" s="585">
        <f t="shared" ref="J55:L55" si="28">SUM(J52:J54)</f>
        <v>9136559.7600000016</v>
      </c>
      <c r="K55" s="585">
        <f t="shared" si="28"/>
        <v>0</v>
      </c>
      <c r="L55" s="605">
        <f t="shared" si="28"/>
        <v>9136559.7600000016</v>
      </c>
    </row>
    <row r="56" spans="2:12" ht="15.75" customHeight="1" x14ac:dyDescent="0.25">
      <c r="B56" s="486" t="s">
        <v>238</v>
      </c>
      <c r="C56" s="478"/>
      <c r="D56" s="478"/>
      <c r="E56" s="478"/>
      <c r="F56" s="584"/>
      <c r="G56" s="583"/>
      <c r="H56" s="585">
        <f>H55+H51+H45</f>
        <v>9800709.1199999992</v>
      </c>
      <c r="I56" s="322"/>
      <c r="J56" s="585">
        <f t="shared" ref="J56:L56" si="29">J55+J51+J45</f>
        <v>117608509.44000001</v>
      </c>
      <c r="K56" s="585">
        <f t="shared" si="29"/>
        <v>106911600</v>
      </c>
      <c r="L56" s="605">
        <f t="shared" si="29"/>
        <v>10696909.440000001</v>
      </c>
    </row>
    <row r="57" spans="2:12" ht="15.75" customHeight="1" x14ac:dyDescent="0.25">
      <c r="B57" s="318">
        <v>3</v>
      </c>
      <c r="C57" s="494" t="s">
        <v>239</v>
      </c>
      <c r="D57" s="478"/>
      <c r="E57" s="145"/>
      <c r="F57" s="584"/>
      <c r="G57" s="583"/>
      <c r="H57" s="585"/>
      <c r="I57" s="329"/>
      <c r="J57" s="585"/>
      <c r="K57" s="583"/>
      <c r="L57" s="603"/>
    </row>
    <row r="58" spans="2:12" ht="15.75" customHeight="1" x14ac:dyDescent="0.25">
      <c r="B58" s="325" t="s">
        <v>125</v>
      </c>
      <c r="C58" s="326" t="s">
        <v>87</v>
      </c>
      <c r="D58" s="326"/>
      <c r="E58" s="320"/>
      <c r="F58" s="584"/>
      <c r="G58" s="583"/>
      <c r="H58" s="585"/>
      <c r="I58" s="320"/>
      <c r="J58" s="606"/>
      <c r="K58" s="584"/>
      <c r="L58" s="607"/>
    </row>
    <row r="59" spans="2:12" ht="30" customHeight="1" x14ac:dyDescent="0.25">
      <c r="B59" s="332" t="s">
        <v>240</v>
      </c>
      <c r="C59" s="328" t="s">
        <v>208</v>
      </c>
      <c r="D59" s="329" t="s">
        <v>22</v>
      </c>
      <c r="E59" s="329"/>
      <c r="F59" s="583">
        <v>1358</v>
      </c>
      <c r="G59" s="583">
        <f t="shared" si="3"/>
        <v>1439.48</v>
      </c>
      <c r="H59" s="583">
        <f>E59*G59</f>
        <v>0</v>
      </c>
      <c r="I59" s="329">
        <f t="shared" ref="I59:I63" si="30">E$18</f>
        <v>0</v>
      </c>
      <c r="J59" s="583">
        <f t="shared" ref="J59:J62" si="31">+I59*H59</f>
        <v>0</v>
      </c>
      <c r="K59" s="583">
        <f t="shared" ref="K59:K62" si="32">J59-L59</f>
        <v>0</v>
      </c>
      <c r="L59" s="607"/>
    </row>
    <row r="60" spans="2:12" ht="15.75" customHeight="1" x14ac:dyDescent="0.25">
      <c r="B60" s="332" t="s">
        <v>241</v>
      </c>
      <c r="C60" s="144" t="s">
        <v>25</v>
      </c>
      <c r="D60" s="329" t="s">
        <v>22</v>
      </c>
      <c r="E60" s="329"/>
      <c r="F60" s="584">
        <v>489</v>
      </c>
      <c r="G60" s="583">
        <f t="shared" si="3"/>
        <v>518.34</v>
      </c>
      <c r="H60" s="583">
        <f t="shared" ref="H60:H62" si="33">E60*G60</f>
        <v>0</v>
      </c>
      <c r="I60" s="329">
        <f t="shared" si="30"/>
        <v>0</v>
      </c>
      <c r="J60" s="583">
        <f t="shared" si="31"/>
        <v>0</v>
      </c>
      <c r="K60" s="584">
        <f t="shared" si="32"/>
        <v>0</v>
      </c>
      <c r="L60" s="607"/>
    </row>
    <row r="61" spans="2:12" ht="15.75" customHeight="1" x14ac:dyDescent="0.25">
      <c r="B61" s="332" t="s">
        <v>242</v>
      </c>
      <c r="C61" s="144" t="s">
        <v>30</v>
      </c>
      <c r="D61" s="329" t="s">
        <v>22</v>
      </c>
      <c r="E61" s="329"/>
      <c r="F61" s="584">
        <v>306</v>
      </c>
      <c r="G61" s="583">
        <f t="shared" si="3"/>
        <v>324.36</v>
      </c>
      <c r="H61" s="583">
        <f t="shared" si="33"/>
        <v>0</v>
      </c>
      <c r="I61" s="329"/>
      <c r="J61" s="583"/>
      <c r="K61" s="584"/>
      <c r="L61" s="607"/>
    </row>
    <row r="62" spans="2:12" ht="15.75" customHeight="1" x14ac:dyDescent="0.25">
      <c r="B62" s="332" t="s">
        <v>253</v>
      </c>
      <c r="C62" s="144" t="s">
        <v>31</v>
      </c>
      <c r="D62" s="329" t="s">
        <v>13</v>
      </c>
      <c r="E62" s="321"/>
      <c r="F62" s="584">
        <v>509</v>
      </c>
      <c r="G62" s="583">
        <f t="shared" si="3"/>
        <v>539.54000000000008</v>
      </c>
      <c r="H62" s="583">
        <f t="shared" si="33"/>
        <v>0</v>
      </c>
      <c r="I62" s="329">
        <f t="shared" si="30"/>
        <v>0</v>
      </c>
      <c r="J62" s="583">
        <f t="shared" si="31"/>
        <v>0</v>
      </c>
      <c r="K62" s="584">
        <f t="shared" si="32"/>
        <v>0</v>
      </c>
      <c r="L62" s="607">
        <f>J62</f>
        <v>0</v>
      </c>
    </row>
    <row r="63" spans="2:12" ht="15.75" customHeight="1" x14ac:dyDescent="0.25">
      <c r="B63" s="486" t="s">
        <v>243</v>
      </c>
      <c r="C63" s="478"/>
      <c r="D63" s="478"/>
      <c r="E63" s="478"/>
      <c r="F63" s="584"/>
      <c r="G63" s="583"/>
      <c r="H63" s="585">
        <f>SUM(H59:H62)</f>
        <v>0</v>
      </c>
      <c r="I63" s="329">
        <f t="shared" si="30"/>
        <v>0</v>
      </c>
      <c r="J63" s="585">
        <f t="shared" ref="J63:L63" si="34">SUM(J59:J62)</f>
        <v>0</v>
      </c>
      <c r="K63" s="585">
        <f t="shared" si="34"/>
        <v>0</v>
      </c>
      <c r="L63" s="605">
        <f t="shared" si="34"/>
        <v>0</v>
      </c>
    </row>
    <row r="64" spans="2:12" ht="15.75" customHeight="1" x14ac:dyDescent="0.25">
      <c r="B64" s="325" t="s">
        <v>108</v>
      </c>
      <c r="C64" s="326" t="s">
        <v>98</v>
      </c>
      <c r="D64" s="326"/>
      <c r="E64" s="323"/>
      <c r="F64" s="585"/>
      <c r="G64" s="583"/>
      <c r="H64" s="585"/>
      <c r="I64" s="323"/>
      <c r="J64" s="606"/>
      <c r="K64" s="585"/>
      <c r="L64" s="605"/>
    </row>
    <row r="65" spans="2:12" ht="15.75" customHeight="1" x14ac:dyDescent="0.25">
      <c r="B65" s="332" t="s">
        <v>244</v>
      </c>
      <c r="C65" s="144" t="s">
        <v>43</v>
      </c>
      <c r="D65" s="320" t="s">
        <v>214</v>
      </c>
      <c r="E65" s="321"/>
      <c r="F65" s="584">
        <v>7950</v>
      </c>
      <c r="G65" s="583">
        <f t="shared" si="3"/>
        <v>8427</v>
      </c>
      <c r="H65" s="583">
        <f>E65*G65</f>
        <v>0</v>
      </c>
      <c r="I65" s="329">
        <f t="shared" ref="I65:I66" si="35">E$18</f>
        <v>0</v>
      </c>
      <c r="J65" s="604">
        <f t="shared" ref="J65:J66" si="36">+I65*H65</f>
        <v>0</v>
      </c>
      <c r="K65" s="583">
        <f t="shared" ref="K65:K66" si="37">J65-L65</f>
        <v>0</v>
      </c>
      <c r="L65" s="607"/>
    </row>
    <row r="66" spans="2:12" ht="15.75" customHeight="1" x14ac:dyDescent="0.25">
      <c r="B66" s="332" t="s">
        <v>245</v>
      </c>
      <c r="C66" s="144" t="s">
        <v>50</v>
      </c>
      <c r="D66" s="320" t="s">
        <v>13</v>
      </c>
      <c r="E66" s="321"/>
      <c r="F66" s="584">
        <v>38000</v>
      </c>
      <c r="G66" s="583">
        <f t="shared" si="3"/>
        <v>40280</v>
      </c>
      <c r="H66" s="583">
        <f>E66*G66</f>
        <v>0</v>
      </c>
      <c r="I66" s="329">
        <f t="shared" si="35"/>
        <v>0</v>
      </c>
      <c r="J66" s="604">
        <f t="shared" si="36"/>
        <v>0</v>
      </c>
      <c r="K66" s="583">
        <f t="shared" si="37"/>
        <v>0</v>
      </c>
      <c r="L66" s="607"/>
    </row>
    <row r="67" spans="2:12" ht="15.75" customHeight="1" x14ac:dyDescent="0.25">
      <c r="B67" s="486" t="s">
        <v>246</v>
      </c>
      <c r="C67" s="478"/>
      <c r="D67" s="478"/>
      <c r="E67" s="478"/>
      <c r="F67" s="584"/>
      <c r="G67" s="583"/>
      <c r="H67" s="585">
        <f>SUM(H65:H66)</f>
        <v>0</v>
      </c>
      <c r="I67" s="322"/>
      <c r="J67" s="585">
        <f t="shared" ref="J67:L67" si="38">SUM(J65:J66)</f>
        <v>0</v>
      </c>
      <c r="K67" s="585">
        <f t="shared" si="38"/>
        <v>0</v>
      </c>
      <c r="L67" s="605">
        <f t="shared" si="38"/>
        <v>0</v>
      </c>
    </row>
    <row r="68" spans="2:12" ht="15.75" customHeight="1" x14ac:dyDescent="0.25">
      <c r="B68" s="325" t="s">
        <v>90</v>
      </c>
      <c r="C68" s="326" t="s">
        <v>107</v>
      </c>
      <c r="D68" s="326"/>
      <c r="E68" s="320"/>
      <c r="F68" s="584"/>
      <c r="G68" s="583"/>
      <c r="H68" s="585"/>
      <c r="I68" s="320"/>
      <c r="J68" s="606"/>
      <c r="K68" s="584"/>
      <c r="L68" s="607"/>
    </row>
    <row r="69" spans="2:12" ht="15.75" customHeight="1" x14ac:dyDescent="0.25">
      <c r="B69" s="332" t="s">
        <v>247</v>
      </c>
      <c r="C69" s="144" t="s">
        <v>0</v>
      </c>
      <c r="D69" s="148">
        <v>0.05</v>
      </c>
      <c r="E69" s="321">
        <v>1</v>
      </c>
      <c r="F69" s="584">
        <v>0</v>
      </c>
      <c r="G69" s="583">
        <f t="shared" si="3"/>
        <v>0</v>
      </c>
      <c r="H69" s="583">
        <f>E69*G69</f>
        <v>0</v>
      </c>
      <c r="I69" s="329">
        <f t="shared" ref="I69:I70" si="39">E$18</f>
        <v>0</v>
      </c>
      <c r="J69" s="604">
        <f t="shared" ref="J69:J70" si="40">+I69*H69</f>
        <v>0</v>
      </c>
      <c r="K69" s="583">
        <f t="shared" ref="K69:K70" si="41">J69-L69</f>
        <v>0</v>
      </c>
      <c r="L69" s="607">
        <f t="shared" ref="L69:L70" si="42">J69</f>
        <v>0</v>
      </c>
    </row>
    <row r="70" spans="2:12" ht="15.75" customHeight="1" x14ac:dyDescent="0.25">
      <c r="B70" s="332" t="s">
        <v>248</v>
      </c>
      <c r="C70" s="144" t="s">
        <v>219</v>
      </c>
      <c r="D70" s="148">
        <v>0.2</v>
      </c>
      <c r="E70" s="321">
        <v>1</v>
      </c>
      <c r="F70" s="584">
        <v>0</v>
      </c>
      <c r="G70" s="583">
        <f t="shared" si="3"/>
        <v>0</v>
      </c>
      <c r="H70" s="583">
        <f>E70*G70</f>
        <v>0</v>
      </c>
      <c r="I70" s="329">
        <f t="shared" si="39"/>
        <v>0</v>
      </c>
      <c r="J70" s="604">
        <f t="shared" si="40"/>
        <v>0</v>
      </c>
      <c r="K70" s="583">
        <f t="shared" si="41"/>
        <v>0</v>
      </c>
      <c r="L70" s="605">
        <f t="shared" si="42"/>
        <v>0</v>
      </c>
    </row>
    <row r="71" spans="2:12" ht="15.75" customHeight="1" x14ac:dyDescent="0.25">
      <c r="B71" s="486" t="s">
        <v>249</v>
      </c>
      <c r="C71" s="478"/>
      <c r="D71" s="478"/>
      <c r="E71" s="478"/>
      <c r="F71" s="584"/>
      <c r="G71" s="583"/>
      <c r="H71" s="585">
        <f>SUM(H69:H70)</f>
        <v>0</v>
      </c>
      <c r="I71" s="322"/>
      <c r="J71" s="585">
        <f t="shared" ref="J71:L71" si="43">SUM(J69:J70)</f>
        <v>0</v>
      </c>
      <c r="K71" s="585">
        <f t="shared" si="43"/>
        <v>0</v>
      </c>
      <c r="L71" s="605">
        <f t="shared" si="43"/>
        <v>0</v>
      </c>
    </row>
    <row r="72" spans="2:12" ht="15.75" customHeight="1" x14ac:dyDescent="0.25">
      <c r="B72" s="486" t="s">
        <v>250</v>
      </c>
      <c r="C72" s="478"/>
      <c r="D72" s="478"/>
      <c r="E72" s="478"/>
      <c r="F72" s="584"/>
      <c r="G72" s="583"/>
      <c r="H72" s="585">
        <f>H71+H67+H63</f>
        <v>0</v>
      </c>
      <c r="I72" s="333"/>
      <c r="J72" s="585">
        <f t="shared" ref="J72:L72" si="44">J71+J67+J63</f>
        <v>0</v>
      </c>
      <c r="K72" s="585">
        <f t="shared" si="44"/>
        <v>0</v>
      </c>
      <c r="L72" s="605">
        <f t="shared" si="44"/>
        <v>0</v>
      </c>
    </row>
    <row r="73" spans="2:12" ht="15.75" customHeight="1" thickBot="1" x14ac:dyDescent="0.3">
      <c r="B73" s="493" t="s">
        <v>251</v>
      </c>
      <c r="C73" s="491"/>
      <c r="D73" s="491"/>
      <c r="E73" s="491"/>
      <c r="F73" s="566"/>
      <c r="G73" s="566"/>
      <c r="H73" s="567">
        <f>H72+H56+H36</f>
        <v>19601418.239999998</v>
      </c>
      <c r="I73" s="156"/>
      <c r="J73" s="567">
        <f t="shared" ref="J73:L73" si="45">J72+J56+J36</f>
        <v>117608509.44000001</v>
      </c>
      <c r="K73" s="567">
        <f t="shared" si="45"/>
        <v>106911600</v>
      </c>
      <c r="L73" s="582">
        <f t="shared" si="45"/>
        <v>10696909.440000001</v>
      </c>
    </row>
    <row r="74" spans="2:12" ht="15.75" customHeight="1" x14ac:dyDescent="0.25">
      <c r="E74" s="129"/>
    </row>
    <row r="75" spans="2:12" ht="15.75" customHeight="1" x14ac:dyDescent="0.25">
      <c r="E75" s="129"/>
      <c r="H75" s="121"/>
    </row>
    <row r="76" spans="2:12" ht="15.75" customHeight="1" x14ac:dyDescent="0.25">
      <c r="E76" s="129"/>
    </row>
    <row r="77" spans="2:12" ht="15.75" customHeight="1" x14ac:dyDescent="0.25">
      <c r="E77" s="129"/>
      <c r="H77" s="63"/>
    </row>
    <row r="78" spans="2:12" ht="15.75" customHeight="1" x14ac:dyDescent="0.25">
      <c r="E78" s="129"/>
    </row>
    <row r="79" spans="2:12" ht="15.75" customHeight="1" x14ac:dyDescent="0.25">
      <c r="E79" s="129"/>
    </row>
    <row r="80" spans="2:12" ht="15.75" customHeight="1" x14ac:dyDescent="0.25">
      <c r="E80" s="129"/>
    </row>
    <row r="81" spans="5:5" ht="15.75" customHeight="1" x14ac:dyDescent="0.25">
      <c r="E81" s="129"/>
    </row>
    <row r="82" spans="5:5" ht="15.75" customHeight="1" x14ac:dyDescent="0.25">
      <c r="E82" s="129"/>
    </row>
    <row r="83" spans="5:5" ht="15.75" customHeight="1" x14ac:dyDescent="0.25">
      <c r="E83" s="129"/>
    </row>
    <row r="84" spans="5:5" ht="15.75" customHeight="1" x14ac:dyDescent="0.25">
      <c r="E84" s="129"/>
    </row>
    <row r="85" spans="5:5" ht="15.75" customHeight="1" x14ac:dyDescent="0.25">
      <c r="E85" s="129"/>
    </row>
    <row r="86" spans="5:5" ht="15.75" customHeight="1" x14ac:dyDescent="0.25">
      <c r="E86" s="129"/>
    </row>
    <row r="87" spans="5:5" ht="15.75" customHeight="1" x14ac:dyDescent="0.25">
      <c r="E87" s="129"/>
    </row>
    <row r="88" spans="5:5" ht="15.75" customHeight="1" x14ac:dyDescent="0.25">
      <c r="E88" s="129"/>
    </row>
    <row r="89" spans="5:5" ht="15.75" customHeight="1" x14ac:dyDescent="0.25">
      <c r="E89" s="129"/>
    </row>
    <row r="90" spans="5:5" ht="15.75" customHeight="1" x14ac:dyDescent="0.25">
      <c r="E90" s="129"/>
    </row>
    <row r="91" spans="5:5" ht="15.75" customHeight="1" x14ac:dyDescent="0.25">
      <c r="E91" s="129"/>
    </row>
    <row r="92" spans="5:5" ht="15.75" customHeight="1" x14ac:dyDescent="0.25">
      <c r="E92" s="129"/>
    </row>
    <row r="93" spans="5:5" ht="15.75" customHeight="1" x14ac:dyDescent="0.25">
      <c r="E93" s="129"/>
    </row>
    <row r="94" spans="5:5" ht="15.75" customHeight="1" x14ac:dyDescent="0.25">
      <c r="E94" s="129"/>
    </row>
    <row r="95" spans="5:5" ht="15.75" customHeight="1" x14ac:dyDescent="0.25">
      <c r="E95" s="129"/>
    </row>
    <row r="96" spans="5:5" ht="15.75" customHeight="1" x14ac:dyDescent="0.25">
      <c r="E96" s="129"/>
    </row>
    <row r="97" spans="5:5" ht="15.75" customHeight="1" x14ac:dyDescent="0.25">
      <c r="E97" s="129"/>
    </row>
    <row r="98" spans="5:5" ht="15.75" customHeight="1" x14ac:dyDescent="0.25">
      <c r="E98" s="129"/>
    </row>
    <row r="99" spans="5:5" ht="15.75" customHeight="1" x14ac:dyDescent="0.25">
      <c r="E99" s="129"/>
    </row>
    <row r="100" spans="5:5" ht="15.75" customHeight="1" x14ac:dyDescent="0.25">
      <c r="E100" s="129"/>
    </row>
    <row r="101" spans="5:5" ht="15.75" customHeight="1" x14ac:dyDescent="0.25">
      <c r="E101" s="129"/>
    </row>
    <row r="102" spans="5:5" ht="15.75" customHeight="1" x14ac:dyDescent="0.25">
      <c r="E102" s="129"/>
    </row>
    <row r="103" spans="5:5" ht="15.75" customHeight="1" x14ac:dyDescent="0.25">
      <c r="E103" s="129"/>
    </row>
    <row r="104" spans="5:5" ht="15.75" customHeight="1" x14ac:dyDescent="0.25">
      <c r="E104" s="129"/>
    </row>
    <row r="105" spans="5:5" ht="15.75" customHeight="1" x14ac:dyDescent="0.25">
      <c r="E105" s="129"/>
    </row>
    <row r="106" spans="5:5" ht="15.75" customHeight="1" x14ac:dyDescent="0.25">
      <c r="E106" s="129"/>
    </row>
    <row r="107" spans="5:5" ht="15.75" customHeight="1" x14ac:dyDescent="0.25">
      <c r="E107" s="129"/>
    </row>
    <row r="108" spans="5:5" ht="15.75" customHeight="1" x14ac:dyDescent="0.25">
      <c r="E108" s="129"/>
    </row>
    <row r="109" spans="5:5" ht="15.75" customHeight="1" x14ac:dyDescent="0.25">
      <c r="E109" s="129"/>
    </row>
    <row r="110" spans="5:5" ht="15.75" customHeight="1" x14ac:dyDescent="0.25">
      <c r="E110" s="129"/>
    </row>
    <row r="111" spans="5:5" ht="15.75" customHeight="1" x14ac:dyDescent="0.25">
      <c r="E111" s="129"/>
    </row>
    <row r="112" spans="5:5" ht="15.75" customHeight="1" x14ac:dyDescent="0.25">
      <c r="E112" s="129"/>
    </row>
    <row r="113" spans="5:5" ht="15.75" customHeight="1" x14ac:dyDescent="0.25">
      <c r="E113" s="129"/>
    </row>
    <row r="114" spans="5:5" ht="15.75" customHeight="1" x14ac:dyDescent="0.25">
      <c r="E114" s="129"/>
    </row>
    <row r="115" spans="5:5" ht="15.75" customHeight="1" x14ac:dyDescent="0.25">
      <c r="E115" s="129"/>
    </row>
    <row r="116" spans="5:5" ht="15.75" customHeight="1" x14ac:dyDescent="0.25">
      <c r="E116" s="129"/>
    </row>
    <row r="117" spans="5:5" ht="15.75" customHeight="1" x14ac:dyDescent="0.25">
      <c r="E117" s="129"/>
    </row>
    <row r="118" spans="5:5" ht="15.75" customHeight="1" x14ac:dyDescent="0.25">
      <c r="E118" s="129"/>
    </row>
    <row r="119" spans="5:5" ht="15.75" customHeight="1" x14ac:dyDescent="0.25">
      <c r="E119" s="129"/>
    </row>
    <row r="120" spans="5:5" ht="15.75" customHeight="1" x14ac:dyDescent="0.25">
      <c r="E120" s="129"/>
    </row>
    <row r="121" spans="5:5" ht="15.75" customHeight="1" x14ac:dyDescent="0.25">
      <c r="E121" s="129"/>
    </row>
    <row r="122" spans="5:5" ht="15.75" customHeight="1" x14ac:dyDescent="0.25">
      <c r="E122" s="129"/>
    </row>
    <row r="123" spans="5:5" ht="15.75" customHeight="1" x14ac:dyDescent="0.25">
      <c r="E123" s="129"/>
    </row>
    <row r="124" spans="5:5" ht="15.75" customHeight="1" x14ac:dyDescent="0.25">
      <c r="E124" s="129"/>
    </row>
    <row r="125" spans="5:5" ht="15.75" customHeight="1" x14ac:dyDescent="0.25">
      <c r="E125" s="129"/>
    </row>
    <row r="126" spans="5:5" ht="15.75" customHeight="1" x14ac:dyDescent="0.25">
      <c r="E126" s="129"/>
    </row>
    <row r="127" spans="5:5" ht="15.75" customHeight="1" x14ac:dyDescent="0.25">
      <c r="E127" s="129"/>
    </row>
    <row r="128" spans="5:5" ht="15.75" customHeight="1" x14ac:dyDescent="0.25">
      <c r="E128" s="129"/>
    </row>
    <row r="129" spans="5:5" ht="15.75" customHeight="1" x14ac:dyDescent="0.25">
      <c r="E129" s="129"/>
    </row>
    <row r="130" spans="5:5" ht="15.75" customHeight="1" x14ac:dyDescent="0.25">
      <c r="E130" s="129"/>
    </row>
    <row r="131" spans="5:5" ht="15.75" customHeight="1" x14ac:dyDescent="0.25">
      <c r="E131" s="129"/>
    </row>
    <row r="132" spans="5:5" ht="15.75" customHeight="1" x14ac:dyDescent="0.25">
      <c r="E132" s="129"/>
    </row>
    <row r="133" spans="5:5" ht="15.75" customHeight="1" x14ac:dyDescent="0.25">
      <c r="E133" s="129"/>
    </row>
    <row r="134" spans="5:5" ht="15.75" customHeight="1" x14ac:dyDescent="0.25">
      <c r="E134" s="129"/>
    </row>
    <row r="135" spans="5:5" ht="15.75" customHeight="1" x14ac:dyDescent="0.25">
      <c r="E135" s="129"/>
    </row>
    <row r="136" spans="5:5" ht="15.75" customHeight="1" x14ac:dyDescent="0.25">
      <c r="E136" s="129"/>
    </row>
    <row r="137" spans="5:5" ht="15.75" customHeight="1" x14ac:dyDescent="0.25">
      <c r="E137" s="129"/>
    </row>
    <row r="138" spans="5:5" ht="15.75" customHeight="1" x14ac:dyDescent="0.25">
      <c r="E138" s="129"/>
    </row>
    <row r="139" spans="5:5" ht="15.75" customHeight="1" x14ac:dyDescent="0.25">
      <c r="E139" s="129"/>
    </row>
    <row r="140" spans="5:5" ht="15.75" customHeight="1" x14ac:dyDescent="0.25">
      <c r="E140" s="129"/>
    </row>
    <row r="141" spans="5:5" ht="15.75" customHeight="1" x14ac:dyDescent="0.25">
      <c r="E141" s="129"/>
    </row>
    <row r="142" spans="5:5" ht="15.75" customHeight="1" x14ac:dyDescent="0.25">
      <c r="E142" s="129"/>
    </row>
    <row r="143" spans="5:5" ht="15.75" customHeight="1" x14ac:dyDescent="0.25">
      <c r="E143" s="129"/>
    </row>
    <row r="144" spans="5:5" ht="15.75" customHeight="1" x14ac:dyDescent="0.25">
      <c r="E144" s="129"/>
    </row>
    <row r="145" spans="5:5" ht="15.75" customHeight="1" x14ac:dyDescent="0.25">
      <c r="E145" s="129"/>
    </row>
    <row r="146" spans="5:5" ht="15.75" customHeight="1" x14ac:dyDescent="0.25">
      <c r="E146" s="129"/>
    </row>
    <row r="147" spans="5:5" ht="15.75" customHeight="1" x14ac:dyDescent="0.25">
      <c r="E147" s="129"/>
    </row>
    <row r="148" spans="5:5" ht="15.75" customHeight="1" x14ac:dyDescent="0.25">
      <c r="E148" s="129"/>
    </row>
    <row r="149" spans="5:5" ht="15.75" customHeight="1" x14ac:dyDescent="0.25">
      <c r="E149" s="129"/>
    </row>
    <row r="150" spans="5:5" ht="15.75" customHeight="1" x14ac:dyDescent="0.25">
      <c r="E150" s="129"/>
    </row>
    <row r="151" spans="5:5" ht="15.75" customHeight="1" x14ac:dyDescent="0.25">
      <c r="E151" s="129"/>
    </row>
    <row r="152" spans="5:5" ht="15.75" customHeight="1" x14ac:dyDescent="0.25">
      <c r="E152" s="129"/>
    </row>
    <row r="153" spans="5:5" ht="15.75" customHeight="1" x14ac:dyDescent="0.25">
      <c r="E153" s="129"/>
    </row>
    <row r="154" spans="5:5" ht="15.75" customHeight="1" x14ac:dyDescent="0.25">
      <c r="E154" s="129"/>
    </row>
    <row r="155" spans="5:5" ht="15.75" customHeight="1" x14ac:dyDescent="0.25">
      <c r="E155" s="129"/>
    </row>
    <row r="156" spans="5:5" ht="15.75" customHeight="1" x14ac:dyDescent="0.25">
      <c r="E156" s="129"/>
    </row>
    <row r="157" spans="5:5" ht="15.75" customHeight="1" x14ac:dyDescent="0.25">
      <c r="E157" s="129"/>
    </row>
    <row r="158" spans="5:5" ht="15.75" customHeight="1" x14ac:dyDescent="0.25">
      <c r="E158" s="129"/>
    </row>
    <row r="159" spans="5:5" ht="15.75" customHeight="1" x14ac:dyDescent="0.25">
      <c r="E159" s="129"/>
    </row>
    <row r="160" spans="5:5" ht="15.75" customHeight="1" x14ac:dyDescent="0.25">
      <c r="E160" s="129"/>
    </row>
    <row r="161" spans="5:5" ht="15.75" customHeight="1" x14ac:dyDescent="0.25">
      <c r="E161" s="129"/>
    </row>
    <row r="162" spans="5:5" ht="15.75" customHeight="1" x14ac:dyDescent="0.25">
      <c r="E162" s="129"/>
    </row>
    <row r="163" spans="5:5" ht="15.75" customHeight="1" x14ac:dyDescent="0.25">
      <c r="E163" s="129"/>
    </row>
    <row r="164" spans="5:5" ht="15.75" customHeight="1" x14ac:dyDescent="0.25">
      <c r="E164" s="129"/>
    </row>
    <row r="165" spans="5:5" ht="15.75" customHeight="1" x14ac:dyDescent="0.25">
      <c r="E165" s="129"/>
    </row>
    <row r="166" spans="5:5" ht="15.75" customHeight="1" x14ac:dyDescent="0.25">
      <c r="E166" s="129"/>
    </row>
    <row r="167" spans="5:5" ht="15.75" customHeight="1" x14ac:dyDescent="0.25">
      <c r="E167" s="129"/>
    </row>
    <row r="168" spans="5:5" ht="15.75" customHeight="1" x14ac:dyDescent="0.25">
      <c r="E168" s="129"/>
    </row>
    <row r="169" spans="5:5" ht="15.75" customHeight="1" x14ac:dyDescent="0.25">
      <c r="E169" s="129"/>
    </row>
    <row r="170" spans="5:5" ht="15.75" customHeight="1" x14ac:dyDescent="0.25">
      <c r="E170" s="129"/>
    </row>
    <row r="171" spans="5:5" ht="15.75" customHeight="1" x14ac:dyDescent="0.25">
      <c r="E171" s="129"/>
    </row>
    <row r="172" spans="5:5" ht="15.75" customHeight="1" x14ac:dyDescent="0.25">
      <c r="E172" s="129"/>
    </row>
    <row r="173" spans="5:5" ht="15.75" customHeight="1" x14ac:dyDescent="0.25">
      <c r="E173" s="129"/>
    </row>
    <row r="174" spans="5:5" ht="15.75" customHeight="1" x14ac:dyDescent="0.25">
      <c r="E174" s="129"/>
    </row>
    <row r="175" spans="5:5" ht="15.75" customHeight="1" x14ac:dyDescent="0.25">
      <c r="E175" s="129"/>
    </row>
    <row r="176" spans="5:5" ht="15.75" customHeight="1" x14ac:dyDescent="0.25">
      <c r="E176" s="129"/>
    </row>
    <row r="177" spans="5:5" ht="15.75" customHeight="1" x14ac:dyDescent="0.25">
      <c r="E177" s="129"/>
    </row>
    <row r="178" spans="5:5" ht="15.75" customHeight="1" x14ac:dyDescent="0.25">
      <c r="E178" s="129"/>
    </row>
    <row r="179" spans="5:5" ht="15.75" customHeight="1" x14ac:dyDescent="0.25">
      <c r="E179" s="129"/>
    </row>
    <row r="180" spans="5:5" ht="15.75" customHeight="1" x14ac:dyDescent="0.25">
      <c r="E180" s="129"/>
    </row>
    <row r="181" spans="5:5" ht="15.75" customHeight="1" x14ac:dyDescent="0.25">
      <c r="E181" s="129"/>
    </row>
    <row r="182" spans="5:5" ht="15.75" customHeight="1" x14ac:dyDescent="0.25">
      <c r="E182" s="129"/>
    </row>
    <row r="183" spans="5:5" ht="15.75" customHeight="1" x14ac:dyDescent="0.25">
      <c r="E183" s="129"/>
    </row>
    <row r="184" spans="5:5" ht="15.75" customHeight="1" x14ac:dyDescent="0.25">
      <c r="E184" s="129"/>
    </row>
    <row r="185" spans="5:5" ht="15.75" customHeight="1" x14ac:dyDescent="0.25">
      <c r="E185" s="129"/>
    </row>
    <row r="186" spans="5:5" ht="15.75" customHeight="1" x14ac:dyDescent="0.25">
      <c r="E186" s="129"/>
    </row>
    <row r="187" spans="5:5" ht="15.75" customHeight="1" x14ac:dyDescent="0.25">
      <c r="E187" s="129"/>
    </row>
    <row r="188" spans="5:5" ht="15.75" customHeight="1" x14ac:dyDescent="0.25">
      <c r="E188" s="129"/>
    </row>
    <row r="189" spans="5:5" ht="15.75" customHeight="1" x14ac:dyDescent="0.25">
      <c r="E189" s="129"/>
    </row>
    <row r="190" spans="5:5" ht="15.75" customHeight="1" x14ac:dyDescent="0.25">
      <c r="E190" s="129"/>
    </row>
    <row r="191" spans="5:5" ht="15.75" customHeight="1" x14ac:dyDescent="0.25">
      <c r="E191" s="129"/>
    </row>
    <row r="192" spans="5:5" ht="15.75" customHeight="1" x14ac:dyDescent="0.25">
      <c r="E192" s="129"/>
    </row>
    <row r="193" spans="5:5" ht="15.75" customHeight="1" x14ac:dyDescent="0.25">
      <c r="E193" s="129"/>
    </row>
    <row r="194" spans="5:5" ht="15.75" customHeight="1" x14ac:dyDescent="0.25">
      <c r="E194" s="129"/>
    </row>
    <row r="195" spans="5:5" ht="15.75" customHeight="1" x14ac:dyDescent="0.25">
      <c r="E195" s="129"/>
    </row>
    <row r="196" spans="5:5" ht="15.75" customHeight="1" x14ac:dyDescent="0.25">
      <c r="E196" s="129"/>
    </row>
    <row r="197" spans="5:5" ht="15.75" customHeight="1" x14ac:dyDescent="0.25">
      <c r="E197" s="129"/>
    </row>
    <row r="198" spans="5:5" ht="15.75" customHeight="1" x14ac:dyDescent="0.25">
      <c r="E198" s="129"/>
    </row>
    <row r="199" spans="5:5" ht="15.75" customHeight="1" x14ac:dyDescent="0.25">
      <c r="E199" s="129"/>
    </row>
    <row r="200" spans="5:5" ht="15.75" customHeight="1" x14ac:dyDescent="0.25">
      <c r="E200" s="129"/>
    </row>
    <row r="201" spans="5:5" ht="15.75" customHeight="1" x14ac:dyDescent="0.25">
      <c r="E201" s="129"/>
    </row>
    <row r="202" spans="5:5" ht="15.75" customHeight="1" x14ac:dyDescent="0.25">
      <c r="E202" s="129"/>
    </row>
    <row r="203" spans="5:5" ht="15.75" customHeight="1" x14ac:dyDescent="0.25">
      <c r="E203" s="129"/>
    </row>
    <row r="204" spans="5:5" ht="15.75" customHeight="1" x14ac:dyDescent="0.25">
      <c r="E204" s="129"/>
    </row>
    <row r="205" spans="5:5" ht="15.75" customHeight="1" x14ac:dyDescent="0.25">
      <c r="E205" s="129"/>
    </row>
    <row r="206" spans="5:5" ht="15.75" customHeight="1" x14ac:dyDescent="0.25">
      <c r="E206" s="129"/>
    </row>
    <row r="207" spans="5:5" ht="15.75" customHeight="1" x14ac:dyDescent="0.25">
      <c r="E207" s="129"/>
    </row>
    <row r="208" spans="5:5" ht="15.75" customHeight="1" x14ac:dyDescent="0.25">
      <c r="E208" s="129"/>
    </row>
    <row r="209" spans="5:5" ht="15.75" customHeight="1" x14ac:dyDescent="0.25">
      <c r="E209" s="129"/>
    </row>
    <row r="210" spans="5:5" ht="15.75" customHeight="1" x14ac:dyDescent="0.25">
      <c r="E210" s="129"/>
    </row>
    <row r="211" spans="5:5" ht="15.75" customHeight="1" x14ac:dyDescent="0.25">
      <c r="E211" s="129"/>
    </row>
    <row r="212" spans="5:5" ht="15.75" customHeight="1" x14ac:dyDescent="0.25">
      <c r="E212" s="129"/>
    </row>
    <row r="213" spans="5:5" ht="15.75" customHeight="1" x14ac:dyDescent="0.25">
      <c r="E213" s="129"/>
    </row>
    <row r="214" spans="5:5" ht="15.75" customHeight="1" x14ac:dyDescent="0.25">
      <c r="E214" s="129"/>
    </row>
    <row r="215" spans="5:5" ht="15.75" customHeight="1" x14ac:dyDescent="0.25">
      <c r="E215" s="129"/>
    </row>
    <row r="216" spans="5:5" ht="15.75" customHeight="1" x14ac:dyDescent="0.25">
      <c r="E216" s="129"/>
    </row>
    <row r="217" spans="5:5" ht="15.75" customHeight="1" x14ac:dyDescent="0.25">
      <c r="E217" s="129"/>
    </row>
    <row r="218" spans="5:5" ht="15.75" customHeight="1" x14ac:dyDescent="0.25">
      <c r="E218" s="129"/>
    </row>
    <row r="219" spans="5:5" ht="15.75" customHeight="1" x14ac:dyDescent="0.25">
      <c r="E219" s="129"/>
    </row>
    <row r="220" spans="5:5" ht="15.75" customHeight="1" x14ac:dyDescent="0.25">
      <c r="E220" s="129"/>
    </row>
    <row r="221" spans="5:5" ht="15.75" customHeight="1" x14ac:dyDescent="0.25">
      <c r="E221" s="129"/>
    </row>
    <row r="222" spans="5:5" ht="15.75" customHeight="1" x14ac:dyDescent="0.25">
      <c r="E222" s="129"/>
    </row>
    <row r="223" spans="5:5" ht="15.75" customHeight="1" x14ac:dyDescent="0.25">
      <c r="E223" s="129"/>
    </row>
    <row r="224" spans="5:5" ht="15.75" customHeight="1" x14ac:dyDescent="0.25">
      <c r="E224" s="129"/>
    </row>
    <row r="225" spans="5:5" ht="15.75" customHeight="1" x14ac:dyDescent="0.25">
      <c r="E225" s="129"/>
    </row>
    <row r="226" spans="5:5" ht="15.75" customHeight="1" x14ac:dyDescent="0.25">
      <c r="E226" s="129"/>
    </row>
    <row r="227" spans="5:5" ht="15.75" customHeight="1" x14ac:dyDescent="0.25">
      <c r="E227" s="129"/>
    </row>
    <row r="228" spans="5:5" ht="15.75" customHeight="1" x14ac:dyDescent="0.25">
      <c r="E228" s="129"/>
    </row>
    <row r="229" spans="5:5" ht="15.75" customHeight="1" x14ac:dyDescent="0.25">
      <c r="E229" s="129"/>
    </row>
    <row r="230" spans="5:5" ht="15.75" customHeight="1" x14ac:dyDescent="0.25">
      <c r="E230" s="129"/>
    </row>
    <row r="231" spans="5:5" ht="15.75" customHeight="1" x14ac:dyDescent="0.25">
      <c r="E231" s="129"/>
    </row>
    <row r="232" spans="5:5" ht="15.75" customHeight="1" x14ac:dyDescent="0.25">
      <c r="E232" s="129"/>
    </row>
    <row r="233" spans="5:5" ht="15.75" customHeight="1" x14ac:dyDescent="0.25">
      <c r="E233" s="129"/>
    </row>
    <row r="234" spans="5:5" ht="15.75" customHeight="1" x14ac:dyDescent="0.25">
      <c r="E234" s="129"/>
    </row>
    <row r="235" spans="5:5" ht="15.75" customHeight="1" x14ac:dyDescent="0.25">
      <c r="E235" s="129"/>
    </row>
    <row r="236" spans="5:5" ht="15.75" customHeight="1" x14ac:dyDescent="0.25">
      <c r="E236" s="129"/>
    </row>
    <row r="237" spans="5:5" ht="15.75" customHeight="1" x14ac:dyDescent="0.25">
      <c r="E237" s="129"/>
    </row>
    <row r="238" spans="5:5" ht="15.75" customHeight="1" x14ac:dyDescent="0.25">
      <c r="E238" s="129"/>
    </row>
    <row r="239" spans="5:5" ht="15.75" customHeight="1" x14ac:dyDescent="0.25">
      <c r="E239" s="129"/>
    </row>
    <row r="240" spans="5:5" ht="15.75" customHeight="1" x14ac:dyDescent="0.25">
      <c r="E240" s="129"/>
    </row>
    <row r="241" spans="5:5" ht="15.75" customHeight="1" x14ac:dyDescent="0.25">
      <c r="E241" s="129"/>
    </row>
    <row r="242" spans="5:5" ht="15.75" customHeight="1" x14ac:dyDescent="0.25">
      <c r="E242" s="129"/>
    </row>
    <row r="243" spans="5:5" ht="15.75" customHeight="1" x14ac:dyDescent="0.25">
      <c r="E243" s="129"/>
    </row>
    <row r="244" spans="5:5" ht="15.75" customHeight="1" x14ac:dyDescent="0.25">
      <c r="E244" s="129"/>
    </row>
    <row r="245" spans="5:5" ht="15.75" customHeight="1" x14ac:dyDescent="0.25">
      <c r="E245" s="129"/>
    </row>
    <row r="246" spans="5:5" ht="15.75" customHeight="1" x14ac:dyDescent="0.25">
      <c r="E246" s="129"/>
    </row>
    <row r="247" spans="5:5" ht="15.75" customHeight="1" x14ac:dyDescent="0.25">
      <c r="E247" s="129"/>
    </row>
    <row r="248" spans="5:5" ht="15.75" customHeight="1" x14ac:dyDescent="0.25">
      <c r="E248" s="129"/>
    </row>
    <row r="249" spans="5:5" ht="15.75" customHeight="1" x14ac:dyDescent="0.25">
      <c r="E249" s="129"/>
    </row>
    <row r="250" spans="5:5" ht="15.75" customHeight="1" x14ac:dyDescent="0.25">
      <c r="E250" s="129"/>
    </row>
    <row r="251" spans="5:5" ht="15.75" customHeight="1" x14ac:dyDescent="0.25">
      <c r="E251" s="129"/>
    </row>
    <row r="252" spans="5:5" ht="15.75" customHeight="1" x14ac:dyDescent="0.25">
      <c r="E252" s="129"/>
    </row>
    <row r="253" spans="5:5" ht="15.75" customHeight="1" x14ac:dyDescent="0.25">
      <c r="E253" s="129"/>
    </row>
    <row r="254" spans="5:5" ht="15.75" customHeight="1" x14ac:dyDescent="0.25">
      <c r="E254" s="129"/>
    </row>
    <row r="255" spans="5:5" ht="15.75" customHeight="1" x14ac:dyDescent="0.25">
      <c r="E255" s="129"/>
    </row>
    <row r="256" spans="5:5" ht="15.75" customHeight="1" x14ac:dyDescent="0.25">
      <c r="E256" s="129"/>
    </row>
    <row r="257" spans="5:5" ht="15.75" customHeight="1" x14ac:dyDescent="0.25">
      <c r="E257" s="129"/>
    </row>
    <row r="258" spans="5:5" ht="15.75" customHeight="1" x14ac:dyDescent="0.25">
      <c r="E258" s="129"/>
    </row>
    <row r="259" spans="5:5" ht="15.75" customHeight="1" x14ac:dyDescent="0.25">
      <c r="E259" s="129"/>
    </row>
    <row r="260" spans="5:5" ht="15.75" customHeight="1" x14ac:dyDescent="0.25">
      <c r="E260" s="129"/>
    </row>
    <row r="261" spans="5:5" ht="15.75" customHeight="1" x14ac:dyDescent="0.25">
      <c r="E261" s="129"/>
    </row>
    <row r="262" spans="5:5" ht="15.75" customHeight="1" x14ac:dyDescent="0.25">
      <c r="E262" s="129"/>
    </row>
    <row r="263" spans="5:5" ht="15.75" customHeight="1" x14ac:dyDescent="0.25">
      <c r="E263" s="129"/>
    </row>
    <row r="264" spans="5:5" ht="15.75" customHeight="1" x14ac:dyDescent="0.25">
      <c r="E264" s="129"/>
    </row>
    <row r="265" spans="5:5" ht="15.75" customHeight="1" x14ac:dyDescent="0.25">
      <c r="E265" s="129"/>
    </row>
    <row r="266" spans="5:5" ht="15.75" customHeight="1" x14ac:dyDescent="0.25">
      <c r="E266" s="129"/>
    </row>
    <row r="267" spans="5:5" ht="15.75" customHeight="1" x14ac:dyDescent="0.25">
      <c r="E267" s="129"/>
    </row>
    <row r="268" spans="5:5" ht="15.75" customHeight="1" x14ac:dyDescent="0.25">
      <c r="E268" s="129"/>
    </row>
    <row r="269" spans="5:5" ht="15.75" customHeight="1" x14ac:dyDescent="0.25">
      <c r="E269" s="129"/>
    </row>
    <row r="270" spans="5:5" ht="15.75" customHeight="1" x14ac:dyDescent="0.25">
      <c r="E270" s="129"/>
    </row>
    <row r="271" spans="5:5" ht="15.75" customHeight="1" x14ac:dyDescent="0.25">
      <c r="E271" s="129"/>
    </row>
    <row r="272" spans="5:5" ht="15.75" customHeight="1" x14ac:dyDescent="0.25">
      <c r="E272" s="129"/>
    </row>
    <row r="273" spans="5:5" ht="15.75" customHeight="1" x14ac:dyDescent="0.25">
      <c r="E273" s="129"/>
    </row>
    <row r="274" spans="5:5" ht="15.75" customHeight="1" x14ac:dyDescent="0.25">
      <c r="E274" s="129"/>
    </row>
    <row r="275" spans="5:5" ht="15.75" customHeight="1" x14ac:dyDescent="0.25">
      <c r="E275" s="129"/>
    </row>
    <row r="276" spans="5:5" ht="15.75" customHeight="1" x14ac:dyDescent="0.25">
      <c r="E276" s="129"/>
    </row>
    <row r="277" spans="5:5" ht="15.75" customHeight="1" x14ac:dyDescent="0.25">
      <c r="E277" s="129"/>
    </row>
    <row r="278" spans="5:5" ht="15.75" customHeight="1" x14ac:dyDescent="0.25">
      <c r="E278" s="129"/>
    </row>
    <row r="279" spans="5:5" ht="15.75" customHeight="1" x14ac:dyDescent="0.25">
      <c r="E279" s="129"/>
    </row>
    <row r="280" spans="5:5" ht="15.75" customHeight="1" x14ac:dyDescent="0.25">
      <c r="E280" s="129"/>
    </row>
    <row r="281" spans="5:5" ht="15.75" customHeight="1" x14ac:dyDescent="0.25">
      <c r="E281" s="129"/>
    </row>
    <row r="282" spans="5:5" ht="15.75" customHeight="1" x14ac:dyDescent="0.25">
      <c r="E282" s="129"/>
    </row>
    <row r="283" spans="5:5" ht="15.75" customHeight="1" x14ac:dyDescent="0.25">
      <c r="E283" s="129"/>
    </row>
    <row r="284" spans="5:5" ht="15.75" customHeight="1" x14ac:dyDescent="0.25">
      <c r="E284" s="129"/>
    </row>
    <row r="285" spans="5:5" ht="15.75" customHeight="1" x14ac:dyDescent="0.25">
      <c r="E285" s="129"/>
    </row>
    <row r="286" spans="5:5" ht="15.75" customHeight="1" x14ac:dyDescent="0.25">
      <c r="E286" s="129"/>
    </row>
    <row r="287" spans="5:5" ht="15.75" customHeight="1" x14ac:dyDescent="0.25">
      <c r="E287" s="129"/>
    </row>
    <row r="288" spans="5:5" ht="15.75" customHeight="1" x14ac:dyDescent="0.25">
      <c r="E288" s="129"/>
    </row>
    <row r="289" spans="5:5" ht="15.75" customHeight="1" x14ac:dyDescent="0.25">
      <c r="E289" s="129"/>
    </row>
    <row r="290" spans="5:5" ht="15.75" customHeight="1" x14ac:dyDescent="0.25">
      <c r="E290" s="129"/>
    </row>
    <row r="291" spans="5:5" ht="15.75" customHeight="1" x14ac:dyDescent="0.25">
      <c r="E291" s="129"/>
    </row>
    <row r="292" spans="5:5" ht="15.75" customHeight="1" x14ac:dyDescent="0.25">
      <c r="E292" s="129"/>
    </row>
    <row r="293" spans="5:5" ht="15.75" customHeight="1" x14ac:dyDescent="0.25">
      <c r="E293" s="129"/>
    </row>
    <row r="294" spans="5:5" ht="15.75" customHeight="1" x14ac:dyDescent="0.25">
      <c r="E294" s="129"/>
    </row>
    <row r="295" spans="5:5" ht="15.75" customHeight="1" x14ac:dyDescent="0.25">
      <c r="E295" s="129"/>
    </row>
    <row r="296" spans="5:5" ht="15.75" customHeight="1" x14ac:dyDescent="0.25">
      <c r="E296" s="129"/>
    </row>
    <row r="297" spans="5:5" ht="15.75" customHeight="1" x14ac:dyDescent="0.25">
      <c r="E297" s="129"/>
    </row>
    <row r="298" spans="5:5" ht="15.75" customHeight="1" x14ac:dyDescent="0.25">
      <c r="E298" s="129"/>
    </row>
    <row r="299" spans="5:5" ht="15.75" customHeight="1" x14ac:dyDescent="0.25">
      <c r="E299" s="129"/>
    </row>
    <row r="300" spans="5:5" ht="15.75" customHeight="1" x14ac:dyDescent="0.25">
      <c r="E300" s="129"/>
    </row>
    <row r="301" spans="5:5" ht="15.75" customHeight="1" x14ac:dyDescent="0.25">
      <c r="E301" s="129"/>
    </row>
    <row r="302" spans="5:5" ht="15.75" customHeight="1" x14ac:dyDescent="0.25">
      <c r="E302" s="129"/>
    </row>
    <row r="303" spans="5:5" ht="15.75" customHeight="1" x14ac:dyDescent="0.25">
      <c r="E303" s="129"/>
    </row>
    <row r="304" spans="5:5" ht="15.75" customHeight="1" x14ac:dyDescent="0.25">
      <c r="E304" s="129"/>
    </row>
    <row r="305" spans="5:5" ht="15.75" customHeight="1" x14ac:dyDescent="0.25">
      <c r="E305" s="129"/>
    </row>
    <row r="306" spans="5:5" ht="15.75" customHeight="1" x14ac:dyDescent="0.25">
      <c r="E306" s="129"/>
    </row>
    <row r="307" spans="5:5" ht="15.75" customHeight="1" x14ac:dyDescent="0.25">
      <c r="E307" s="129"/>
    </row>
    <row r="308" spans="5:5" ht="15.75" customHeight="1" x14ac:dyDescent="0.25">
      <c r="E308" s="129"/>
    </row>
    <row r="309" spans="5:5" ht="15.75" customHeight="1" x14ac:dyDescent="0.25">
      <c r="E309" s="129"/>
    </row>
    <row r="310" spans="5:5" ht="15.75" customHeight="1" x14ac:dyDescent="0.25">
      <c r="E310" s="129"/>
    </row>
    <row r="311" spans="5:5" ht="15.75" customHeight="1" x14ac:dyDescent="0.25">
      <c r="E311" s="129"/>
    </row>
    <row r="312" spans="5:5" ht="15.75" customHeight="1" x14ac:dyDescent="0.25">
      <c r="E312" s="129"/>
    </row>
    <row r="313" spans="5:5" ht="15.75" customHeight="1" x14ac:dyDescent="0.25">
      <c r="E313" s="129"/>
    </row>
    <row r="314" spans="5:5" ht="15.75" customHeight="1" x14ac:dyDescent="0.25">
      <c r="E314" s="129"/>
    </row>
    <row r="315" spans="5:5" ht="15.75" customHeight="1" x14ac:dyDescent="0.25">
      <c r="E315" s="129"/>
    </row>
    <row r="316" spans="5:5" ht="15.75" customHeight="1" x14ac:dyDescent="0.25">
      <c r="E316" s="129"/>
    </row>
    <row r="317" spans="5:5" ht="15.75" customHeight="1" x14ac:dyDescent="0.25">
      <c r="E317" s="129"/>
    </row>
    <row r="318" spans="5:5" ht="15.75" customHeight="1" x14ac:dyDescent="0.25">
      <c r="E318" s="129"/>
    </row>
    <row r="319" spans="5:5" ht="15.75" customHeight="1" x14ac:dyDescent="0.25">
      <c r="E319" s="129"/>
    </row>
    <row r="320" spans="5:5" ht="15.75" customHeight="1" x14ac:dyDescent="0.25">
      <c r="E320" s="129"/>
    </row>
    <row r="321" spans="5:5" ht="15.75" customHeight="1" x14ac:dyDescent="0.25">
      <c r="E321" s="129"/>
    </row>
    <row r="322" spans="5:5" ht="15.75" customHeight="1" x14ac:dyDescent="0.25">
      <c r="E322" s="129"/>
    </row>
    <row r="323" spans="5:5" ht="15.75" customHeight="1" x14ac:dyDescent="0.25">
      <c r="E323" s="129"/>
    </row>
    <row r="324" spans="5:5" ht="15.75" customHeight="1" x14ac:dyDescent="0.25">
      <c r="E324" s="129"/>
    </row>
    <row r="325" spans="5:5" ht="15.75" customHeight="1" x14ac:dyDescent="0.25">
      <c r="E325" s="129"/>
    </row>
    <row r="326" spans="5:5" ht="15.75" customHeight="1" x14ac:dyDescent="0.25">
      <c r="E326" s="129"/>
    </row>
    <row r="327" spans="5:5" ht="15.75" customHeight="1" x14ac:dyDescent="0.25">
      <c r="E327" s="129"/>
    </row>
    <row r="328" spans="5:5" ht="15.75" customHeight="1" x14ac:dyDescent="0.25">
      <c r="E328" s="129"/>
    </row>
    <row r="329" spans="5:5" ht="15.75" customHeight="1" x14ac:dyDescent="0.25">
      <c r="E329" s="129"/>
    </row>
    <row r="330" spans="5:5" ht="15.75" customHeight="1" x14ac:dyDescent="0.25">
      <c r="E330" s="129"/>
    </row>
    <row r="331" spans="5:5" ht="15.75" customHeight="1" x14ac:dyDescent="0.25">
      <c r="E331" s="129"/>
    </row>
    <row r="332" spans="5:5" ht="15.75" customHeight="1" x14ac:dyDescent="0.25">
      <c r="E332" s="129"/>
    </row>
    <row r="333" spans="5:5" ht="15.75" customHeight="1" x14ac:dyDescent="0.25">
      <c r="E333" s="129"/>
    </row>
    <row r="334" spans="5:5" ht="15.75" customHeight="1" x14ac:dyDescent="0.25">
      <c r="E334" s="129"/>
    </row>
    <row r="335" spans="5:5" ht="15.75" customHeight="1" x14ac:dyDescent="0.25">
      <c r="E335" s="129"/>
    </row>
    <row r="336" spans="5:5" ht="15.75" customHeight="1" x14ac:dyDescent="0.25">
      <c r="E336" s="129"/>
    </row>
    <row r="337" spans="5:5" ht="15.75" customHeight="1" x14ac:dyDescent="0.25">
      <c r="E337" s="129"/>
    </row>
    <row r="338" spans="5:5" ht="15.75" customHeight="1" x14ac:dyDescent="0.25">
      <c r="E338" s="129"/>
    </row>
    <row r="339" spans="5:5" ht="15.75" customHeight="1" x14ac:dyDescent="0.25">
      <c r="E339" s="129"/>
    </row>
    <row r="340" spans="5:5" ht="15.75" customHeight="1" x14ac:dyDescent="0.25">
      <c r="E340" s="129"/>
    </row>
    <row r="341" spans="5:5" ht="15.75" customHeight="1" x14ac:dyDescent="0.25">
      <c r="E341" s="129"/>
    </row>
    <row r="342" spans="5:5" ht="15.75" customHeight="1" x14ac:dyDescent="0.25">
      <c r="E342" s="129"/>
    </row>
    <row r="343" spans="5:5" ht="15.75" customHeight="1" x14ac:dyDescent="0.25">
      <c r="E343" s="129"/>
    </row>
    <row r="344" spans="5:5" ht="15.75" customHeight="1" x14ac:dyDescent="0.25">
      <c r="E344" s="129"/>
    </row>
    <row r="345" spans="5:5" ht="15.75" customHeight="1" x14ac:dyDescent="0.25">
      <c r="E345" s="129"/>
    </row>
    <row r="346" spans="5:5" ht="15.75" customHeight="1" x14ac:dyDescent="0.25">
      <c r="E346" s="129"/>
    </row>
    <row r="347" spans="5:5" ht="15.75" customHeight="1" x14ac:dyDescent="0.25">
      <c r="E347" s="129"/>
    </row>
    <row r="348" spans="5:5" ht="15.75" customHeight="1" x14ac:dyDescent="0.25">
      <c r="E348" s="129"/>
    </row>
    <row r="349" spans="5:5" ht="15.75" customHeight="1" x14ac:dyDescent="0.25">
      <c r="E349" s="129"/>
    </row>
    <row r="350" spans="5:5" ht="15.75" customHeight="1" x14ac:dyDescent="0.25">
      <c r="E350" s="129"/>
    </row>
    <row r="351" spans="5:5" ht="15.75" customHeight="1" x14ac:dyDescent="0.25">
      <c r="E351" s="129"/>
    </row>
    <row r="352" spans="5:5" ht="15.75" customHeight="1" x14ac:dyDescent="0.25">
      <c r="E352" s="129"/>
    </row>
    <row r="353" spans="5:5" ht="15.75" customHeight="1" x14ac:dyDescent="0.25">
      <c r="E353" s="129"/>
    </row>
    <row r="354" spans="5:5" ht="15.75" customHeight="1" x14ac:dyDescent="0.25">
      <c r="E354" s="129"/>
    </row>
    <row r="355" spans="5:5" ht="15.75" customHeight="1" x14ac:dyDescent="0.25">
      <c r="E355" s="129"/>
    </row>
    <row r="356" spans="5:5" ht="15.75" customHeight="1" x14ac:dyDescent="0.25">
      <c r="E356" s="129"/>
    </row>
    <row r="357" spans="5:5" ht="15.75" customHeight="1" x14ac:dyDescent="0.25">
      <c r="E357" s="129"/>
    </row>
    <row r="358" spans="5:5" ht="15.75" customHeight="1" x14ac:dyDescent="0.25">
      <c r="E358" s="129"/>
    </row>
    <row r="359" spans="5:5" ht="15.75" customHeight="1" x14ac:dyDescent="0.25">
      <c r="E359" s="129"/>
    </row>
    <row r="360" spans="5:5" ht="15.75" customHeight="1" x14ac:dyDescent="0.25">
      <c r="E360" s="129"/>
    </row>
    <row r="361" spans="5:5" ht="15.75" customHeight="1" x14ac:dyDescent="0.25">
      <c r="E361" s="129"/>
    </row>
    <row r="362" spans="5:5" ht="15.75" customHeight="1" x14ac:dyDescent="0.25">
      <c r="E362" s="129"/>
    </row>
    <row r="363" spans="5:5" ht="15.75" customHeight="1" x14ac:dyDescent="0.25">
      <c r="E363" s="129"/>
    </row>
    <row r="364" spans="5:5" ht="15.75" customHeight="1" x14ac:dyDescent="0.25">
      <c r="E364" s="129"/>
    </row>
    <row r="365" spans="5:5" ht="15.75" customHeight="1" x14ac:dyDescent="0.25">
      <c r="E365" s="129"/>
    </row>
    <row r="366" spans="5:5" ht="15.75" customHeight="1" x14ac:dyDescent="0.25">
      <c r="E366" s="129"/>
    </row>
    <row r="367" spans="5:5" ht="15.75" customHeight="1" x14ac:dyDescent="0.25">
      <c r="E367" s="129"/>
    </row>
    <row r="368" spans="5:5" ht="15.75" customHeight="1" x14ac:dyDescent="0.25">
      <c r="E368" s="129"/>
    </row>
    <row r="369" spans="5:5" ht="15.75" customHeight="1" x14ac:dyDescent="0.25">
      <c r="E369" s="129"/>
    </row>
    <row r="370" spans="5:5" ht="15.75" customHeight="1" x14ac:dyDescent="0.25">
      <c r="E370" s="129"/>
    </row>
    <row r="371" spans="5:5" ht="15.75" customHeight="1" x14ac:dyDescent="0.25">
      <c r="E371" s="129"/>
    </row>
    <row r="372" spans="5:5" ht="15.75" customHeight="1" x14ac:dyDescent="0.25">
      <c r="E372" s="129"/>
    </row>
    <row r="373" spans="5:5" ht="15.75" customHeight="1" x14ac:dyDescent="0.25">
      <c r="E373" s="129"/>
    </row>
    <row r="374" spans="5:5" ht="15.75" customHeight="1" x14ac:dyDescent="0.25">
      <c r="E374" s="129"/>
    </row>
    <row r="375" spans="5:5" ht="15.75" customHeight="1" x14ac:dyDescent="0.25">
      <c r="E375" s="129"/>
    </row>
    <row r="376" spans="5:5" ht="15.75" customHeight="1" x14ac:dyDescent="0.25">
      <c r="E376" s="129"/>
    </row>
    <row r="377" spans="5:5" ht="15.75" customHeight="1" x14ac:dyDescent="0.25">
      <c r="E377" s="129"/>
    </row>
    <row r="378" spans="5:5" ht="15.75" customHeight="1" x14ac:dyDescent="0.25">
      <c r="E378" s="129"/>
    </row>
    <row r="379" spans="5:5" ht="15.75" customHeight="1" x14ac:dyDescent="0.25">
      <c r="E379" s="129"/>
    </row>
    <row r="380" spans="5:5" ht="15.75" customHeight="1" x14ac:dyDescent="0.25">
      <c r="E380" s="129"/>
    </row>
    <row r="381" spans="5:5" ht="15.75" customHeight="1" x14ac:dyDescent="0.25">
      <c r="E381" s="129"/>
    </row>
    <row r="382" spans="5:5" ht="15.75" customHeight="1" x14ac:dyDescent="0.25">
      <c r="E382" s="129"/>
    </row>
    <row r="383" spans="5:5" ht="15.75" customHeight="1" x14ac:dyDescent="0.25">
      <c r="E383" s="129"/>
    </row>
    <row r="384" spans="5:5" ht="15.75" customHeight="1" x14ac:dyDescent="0.25">
      <c r="E384" s="129"/>
    </row>
    <row r="385" spans="5:5" ht="15.75" customHeight="1" x14ac:dyDescent="0.25">
      <c r="E385" s="129"/>
    </row>
    <row r="386" spans="5:5" ht="15.75" customHeight="1" x14ac:dyDescent="0.25">
      <c r="E386" s="129"/>
    </row>
    <row r="387" spans="5:5" ht="15.75" customHeight="1" x14ac:dyDescent="0.25">
      <c r="E387" s="129"/>
    </row>
    <row r="388" spans="5:5" ht="15.75" customHeight="1" x14ac:dyDescent="0.25">
      <c r="E388" s="129"/>
    </row>
    <row r="389" spans="5:5" ht="15.75" customHeight="1" x14ac:dyDescent="0.25">
      <c r="E389" s="129"/>
    </row>
    <row r="390" spans="5:5" ht="15.75" customHeight="1" x14ac:dyDescent="0.25">
      <c r="E390" s="129"/>
    </row>
    <row r="391" spans="5:5" ht="15.75" customHeight="1" x14ac:dyDescent="0.25">
      <c r="E391" s="129"/>
    </row>
    <row r="392" spans="5:5" ht="15.75" customHeight="1" x14ac:dyDescent="0.25">
      <c r="E392" s="129"/>
    </row>
    <row r="393" spans="5:5" ht="15.75" customHeight="1" x14ac:dyDescent="0.25">
      <c r="E393" s="129"/>
    </row>
    <row r="394" spans="5:5" ht="15.75" customHeight="1" x14ac:dyDescent="0.25">
      <c r="E394" s="129"/>
    </row>
    <row r="395" spans="5:5" ht="15.75" customHeight="1" x14ac:dyDescent="0.25">
      <c r="E395" s="129"/>
    </row>
    <row r="396" spans="5:5" ht="15.75" customHeight="1" x14ac:dyDescent="0.25">
      <c r="E396" s="129"/>
    </row>
    <row r="397" spans="5:5" ht="15.75" customHeight="1" x14ac:dyDescent="0.25">
      <c r="E397" s="129"/>
    </row>
    <row r="398" spans="5:5" ht="15.75" customHeight="1" x14ac:dyDescent="0.25">
      <c r="E398" s="129"/>
    </row>
    <row r="399" spans="5:5" ht="15.75" customHeight="1" x14ac:dyDescent="0.25">
      <c r="E399" s="129"/>
    </row>
    <row r="400" spans="5:5" ht="15.75" customHeight="1" x14ac:dyDescent="0.25">
      <c r="E400" s="129"/>
    </row>
    <row r="401" spans="5:5" ht="15.75" customHeight="1" x14ac:dyDescent="0.25">
      <c r="E401" s="129"/>
    </row>
    <row r="402" spans="5:5" ht="15.75" customHeight="1" x14ac:dyDescent="0.25">
      <c r="E402" s="129"/>
    </row>
    <row r="403" spans="5:5" ht="15.75" customHeight="1" x14ac:dyDescent="0.25">
      <c r="E403" s="129"/>
    </row>
    <row r="404" spans="5:5" ht="15.75" customHeight="1" x14ac:dyDescent="0.25">
      <c r="E404" s="129"/>
    </row>
    <row r="405" spans="5:5" ht="15.75" customHeight="1" x14ac:dyDescent="0.25">
      <c r="E405" s="129"/>
    </row>
    <row r="406" spans="5:5" ht="15.75" customHeight="1" x14ac:dyDescent="0.25">
      <c r="E406" s="129"/>
    </row>
    <row r="407" spans="5:5" ht="15.75" customHeight="1" x14ac:dyDescent="0.25">
      <c r="E407" s="129"/>
    </row>
    <row r="408" spans="5:5" ht="15.75" customHeight="1" x14ac:dyDescent="0.25">
      <c r="E408" s="129"/>
    </row>
    <row r="409" spans="5:5" ht="15.75" customHeight="1" x14ac:dyDescent="0.25">
      <c r="E409" s="129"/>
    </row>
    <row r="410" spans="5:5" ht="15.75" customHeight="1" x14ac:dyDescent="0.25">
      <c r="E410" s="129"/>
    </row>
    <row r="411" spans="5:5" ht="15.75" customHeight="1" x14ac:dyDescent="0.25">
      <c r="E411" s="129"/>
    </row>
    <row r="412" spans="5:5" ht="15.75" customHeight="1" x14ac:dyDescent="0.25">
      <c r="E412" s="129"/>
    </row>
    <row r="413" spans="5:5" ht="15.75" customHeight="1" x14ac:dyDescent="0.25">
      <c r="E413" s="129"/>
    </row>
    <row r="414" spans="5:5" ht="15.75" customHeight="1" x14ac:dyDescent="0.25">
      <c r="E414" s="129"/>
    </row>
    <row r="415" spans="5:5" ht="15.75" customHeight="1" x14ac:dyDescent="0.25">
      <c r="E415" s="129"/>
    </row>
    <row r="416" spans="5:5" ht="15.75" customHeight="1" x14ac:dyDescent="0.25">
      <c r="E416" s="129"/>
    </row>
    <row r="417" spans="5:5" ht="15.75" customHeight="1" x14ac:dyDescent="0.25">
      <c r="E417" s="129"/>
    </row>
    <row r="418" spans="5:5" ht="15.75" customHeight="1" x14ac:dyDescent="0.25">
      <c r="E418" s="129"/>
    </row>
    <row r="419" spans="5:5" ht="15.75" customHeight="1" x14ac:dyDescent="0.25">
      <c r="E419" s="129"/>
    </row>
    <row r="420" spans="5:5" ht="15.75" customHeight="1" x14ac:dyDescent="0.25">
      <c r="E420" s="129"/>
    </row>
    <row r="421" spans="5:5" ht="15.75" customHeight="1" x14ac:dyDescent="0.25">
      <c r="E421" s="129"/>
    </row>
    <row r="422" spans="5:5" ht="15.75" customHeight="1" x14ac:dyDescent="0.25">
      <c r="E422" s="129"/>
    </row>
    <row r="423" spans="5:5" ht="15.75" customHeight="1" x14ac:dyDescent="0.25">
      <c r="E423" s="129"/>
    </row>
    <row r="424" spans="5:5" ht="15.75" customHeight="1" x14ac:dyDescent="0.25">
      <c r="E424" s="129"/>
    </row>
    <row r="425" spans="5:5" ht="15.75" customHeight="1" x14ac:dyDescent="0.25">
      <c r="E425" s="129"/>
    </row>
    <row r="426" spans="5:5" ht="15.75" customHeight="1" x14ac:dyDescent="0.25">
      <c r="E426" s="129"/>
    </row>
    <row r="427" spans="5:5" ht="15.75" customHeight="1" x14ac:dyDescent="0.25">
      <c r="E427" s="129"/>
    </row>
    <row r="428" spans="5:5" ht="15.75" customHeight="1" x14ac:dyDescent="0.25">
      <c r="E428" s="129"/>
    </row>
    <row r="429" spans="5:5" ht="15.75" customHeight="1" x14ac:dyDescent="0.25">
      <c r="E429" s="129"/>
    </row>
    <row r="430" spans="5:5" ht="15.75" customHeight="1" x14ac:dyDescent="0.25">
      <c r="E430" s="129"/>
    </row>
    <row r="431" spans="5:5" ht="15.75" customHeight="1" x14ac:dyDescent="0.25">
      <c r="E431" s="129"/>
    </row>
    <row r="432" spans="5:5" ht="15.75" customHeight="1" x14ac:dyDescent="0.25">
      <c r="E432" s="129"/>
    </row>
    <row r="433" spans="5:5" ht="15.75" customHeight="1" x14ac:dyDescent="0.25">
      <c r="E433" s="129"/>
    </row>
    <row r="434" spans="5:5" ht="15.75" customHeight="1" x14ac:dyDescent="0.25">
      <c r="E434" s="129"/>
    </row>
    <row r="435" spans="5:5" ht="15.75" customHeight="1" x14ac:dyDescent="0.25">
      <c r="E435" s="129"/>
    </row>
    <row r="436" spans="5:5" ht="15.75" customHeight="1" x14ac:dyDescent="0.25">
      <c r="E436" s="129"/>
    </row>
    <row r="437" spans="5:5" ht="15.75" customHeight="1" x14ac:dyDescent="0.25">
      <c r="E437" s="129"/>
    </row>
    <row r="438" spans="5:5" ht="15.75" customHeight="1" x14ac:dyDescent="0.25">
      <c r="E438" s="129"/>
    </row>
    <row r="439" spans="5:5" ht="15.75" customHeight="1" x14ac:dyDescent="0.25">
      <c r="E439" s="129"/>
    </row>
    <row r="440" spans="5:5" ht="15.75" customHeight="1" x14ac:dyDescent="0.25">
      <c r="E440" s="129"/>
    </row>
    <row r="441" spans="5:5" ht="15.75" customHeight="1" x14ac:dyDescent="0.25">
      <c r="E441" s="129"/>
    </row>
    <row r="442" spans="5:5" ht="15.75" customHeight="1" x14ac:dyDescent="0.25">
      <c r="E442" s="129"/>
    </row>
    <row r="443" spans="5:5" ht="15.75" customHeight="1" x14ac:dyDescent="0.25">
      <c r="E443" s="129"/>
    </row>
    <row r="444" spans="5:5" ht="15.75" customHeight="1" x14ac:dyDescent="0.25">
      <c r="E444" s="129"/>
    </row>
    <row r="445" spans="5:5" ht="15.75" customHeight="1" x14ac:dyDescent="0.25">
      <c r="E445" s="129"/>
    </row>
    <row r="446" spans="5:5" ht="15.75" customHeight="1" x14ac:dyDescent="0.25">
      <c r="E446" s="129"/>
    </row>
    <row r="447" spans="5:5" ht="15.75" customHeight="1" x14ac:dyDescent="0.25">
      <c r="E447" s="129"/>
    </row>
    <row r="448" spans="5:5" ht="15.75" customHeight="1" x14ac:dyDescent="0.25">
      <c r="E448" s="129"/>
    </row>
    <row r="449" spans="5:5" ht="15.75" customHeight="1" x14ac:dyDescent="0.25">
      <c r="E449" s="129"/>
    </row>
    <row r="450" spans="5:5" ht="15.75" customHeight="1" x14ac:dyDescent="0.25">
      <c r="E450" s="129"/>
    </row>
    <row r="451" spans="5:5" ht="15.75" customHeight="1" x14ac:dyDescent="0.25">
      <c r="E451" s="129"/>
    </row>
    <row r="452" spans="5:5" ht="15.75" customHeight="1" x14ac:dyDescent="0.25">
      <c r="E452" s="129"/>
    </row>
    <row r="453" spans="5:5" ht="15.75" customHeight="1" x14ac:dyDescent="0.25">
      <c r="E453" s="129"/>
    </row>
    <row r="454" spans="5:5" ht="15.75" customHeight="1" x14ac:dyDescent="0.25">
      <c r="E454" s="129"/>
    </row>
    <row r="455" spans="5:5" ht="15.75" customHeight="1" x14ac:dyDescent="0.25">
      <c r="E455" s="129"/>
    </row>
    <row r="456" spans="5:5" ht="15.75" customHeight="1" x14ac:dyDescent="0.25">
      <c r="E456" s="129"/>
    </row>
    <row r="457" spans="5:5" ht="15.75" customHeight="1" x14ac:dyDescent="0.25">
      <c r="E457" s="129"/>
    </row>
    <row r="458" spans="5:5" ht="15.75" customHeight="1" x14ac:dyDescent="0.25">
      <c r="E458" s="129"/>
    </row>
    <row r="459" spans="5:5" ht="15.75" customHeight="1" x14ac:dyDescent="0.25">
      <c r="E459" s="129"/>
    </row>
    <row r="460" spans="5:5" ht="15.75" customHeight="1" x14ac:dyDescent="0.25">
      <c r="E460" s="129"/>
    </row>
    <row r="461" spans="5:5" ht="15.75" customHeight="1" x14ac:dyDescent="0.25">
      <c r="E461" s="129"/>
    </row>
    <row r="462" spans="5:5" ht="15.75" customHeight="1" x14ac:dyDescent="0.25">
      <c r="E462" s="129"/>
    </row>
    <row r="463" spans="5:5" ht="15.75" customHeight="1" x14ac:dyDescent="0.25">
      <c r="E463" s="129"/>
    </row>
    <row r="464" spans="5:5" ht="15.75" customHeight="1" x14ac:dyDescent="0.25">
      <c r="E464" s="129"/>
    </row>
    <row r="465" spans="5:5" ht="15.75" customHeight="1" x14ac:dyDescent="0.25">
      <c r="E465" s="129"/>
    </row>
    <row r="466" spans="5:5" ht="15.75" customHeight="1" x14ac:dyDescent="0.25">
      <c r="E466" s="129"/>
    </row>
    <row r="467" spans="5:5" ht="15.75" customHeight="1" x14ac:dyDescent="0.25">
      <c r="E467" s="129"/>
    </row>
    <row r="468" spans="5:5" ht="15.75" customHeight="1" x14ac:dyDescent="0.25">
      <c r="E468" s="129"/>
    </row>
    <row r="469" spans="5:5" ht="15.75" customHeight="1" x14ac:dyDescent="0.25">
      <c r="E469" s="129"/>
    </row>
    <row r="470" spans="5:5" ht="15.75" customHeight="1" x14ac:dyDescent="0.25">
      <c r="E470" s="129"/>
    </row>
    <row r="471" spans="5:5" ht="15.75" customHeight="1" x14ac:dyDescent="0.25">
      <c r="E471" s="129"/>
    </row>
    <row r="472" spans="5:5" ht="15.75" customHeight="1" x14ac:dyDescent="0.25">
      <c r="E472" s="129"/>
    </row>
    <row r="473" spans="5:5" ht="15.75" customHeight="1" x14ac:dyDescent="0.25">
      <c r="E473" s="129"/>
    </row>
    <row r="474" spans="5:5" ht="15.75" customHeight="1" x14ac:dyDescent="0.25">
      <c r="E474" s="129"/>
    </row>
    <row r="475" spans="5:5" ht="15.75" customHeight="1" x14ac:dyDescent="0.25">
      <c r="E475" s="129"/>
    </row>
    <row r="476" spans="5:5" ht="15.75" customHeight="1" x14ac:dyDescent="0.25">
      <c r="E476" s="129"/>
    </row>
    <row r="477" spans="5:5" ht="15.75" customHeight="1" x14ac:dyDescent="0.25">
      <c r="E477" s="129"/>
    </row>
    <row r="478" spans="5:5" ht="15.75" customHeight="1" x14ac:dyDescent="0.25">
      <c r="E478" s="129"/>
    </row>
    <row r="479" spans="5:5" ht="15.75" customHeight="1" x14ac:dyDescent="0.25">
      <c r="E479" s="129"/>
    </row>
    <row r="480" spans="5:5" ht="15.75" customHeight="1" x14ac:dyDescent="0.25">
      <c r="E480" s="129"/>
    </row>
    <row r="481" spans="5:5" ht="15.75" customHeight="1" x14ac:dyDescent="0.25">
      <c r="E481" s="129"/>
    </row>
    <row r="482" spans="5:5" ht="15.75" customHeight="1" x14ac:dyDescent="0.25">
      <c r="E482" s="129"/>
    </row>
    <row r="483" spans="5:5" ht="15.75" customHeight="1" x14ac:dyDescent="0.25">
      <c r="E483" s="129"/>
    </row>
    <row r="484" spans="5:5" ht="15.75" customHeight="1" x14ac:dyDescent="0.25">
      <c r="E484" s="129"/>
    </row>
    <row r="485" spans="5:5" ht="15.75" customHeight="1" x14ac:dyDescent="0.25">
      <c r="E485" s="129"/>
    </row>
    <row r="486" spans="5:5" ht="15.75" customHeight="1" x14ac:dyDescent="0.25">
      <c r="E486" s="129"/>
    </row>
    <row r="487" spans="5:5" ht="15.75" customHeight="1" x14ac:dyDescent="0.25">
      <c r="E487" s="129"/>
    </row>
    <row r="488" spans="5:5" ht="15.75" customHeight="1" x14ac:dyDescent="0.25">
      <c r="E488" s="129"/>
    </row>
    <row r="489" spans="5:5" ht="15.75" customHeight="1" x14ac:dyDescent="0.25">
      <c r="E489" s="129"/>
    </row>
    <row r="490" spans="5:5" ht="15.75" customHeight="1" x14ac:dyDescent="0.25">
      <c r="E490" s="129"/>
    </row>
    <row r="491" spans="5:5" ht="15.75" customHeight="1" x14ac:dyDescent="0.25">
      <c r="E491" s="129"/>
    </row>
    <row r="492" spans="5:5" ht="15.75" customHeight="1" x14ac:dyDescent="0.25">
      <c r="E492" s="129"/>
    </row>
    <row r="493" spans="5:5" ht="15.75" customHeight="1" x14ac:dyDescent="0.25">
      <c r="E493" s="129"/>
    </row>
    <row r="494" spans="5:5" ht="15.75" customHeight="1" x14ac:dyDescent="0.25">
      <c r="E494" s="129"/>
    </row>
    <row r="495" spans="5:5" ht="15.75" customHeight="1" x14ac:dyDescent="0.25">
      <c r="E495" s="129"/>
    </row>
    <row r="496" spans="5:5" ht="15.75" customHeight="1" x14ac:dyDescent="0.25">
      <c r="E496" s="129"/>
    </row>
    <row r="497" spans="5:5" ht="15.75" customHeight="1" x14ac:dyDescent="0.25">
      <c r="E497" s="129"/>
    </row>
    <row r="498" spans="5:5" ht="15.75" customHeight="1" x14ac:dyDescent="0.25">
      <c r="E498" s="129"/>
    </row>
    <row r="499" spans="5:5" ht="15.75" customHeight="1" x14ac:dyDescent="0.25">
      <c r="E499" s="129"/>
    </row>
    <row r="500" spans="5:5" ht="15.75" customHeight="1" x14ac:dyDescent="0.25">
      <c r="E500" s="129"/>
    </row>
    <row r="501" spans="5:5" ht="15.75" customHeight="1" x14ac:dyDescent="0.25">
      <c r="E501" s="129"/>
    </row>
    <row r="502" spans="5:5" ht="15.75" customHeight="1" x14ac:dyDescent="0.25">
      <c r="E502" s="129"/>
    </row>
    <row r="503" spans="5:5" ht="15.75" customHeight="1" x14ac:dyDescent="0.25">
      <c r="E503" s="129"/>
    </row>
    <row r="504" spans="5:5" ht="15.75" customHeight="1" x14ac:dyDescent="0.25">
      <c r="E504" s="129"/>
    </row>
    <row r="505" spans="5:5" ht="15.75" customHeight="1" x14ac:dyDescent="0.25">
      <c r="E505" s="129"/>
    </row>
    <row r="506" spans="5:5" ht="15.75" customHeight="1" x14ac:dyDescent="0.25">
      <c r="E506" s="129"/>
    </row>
    <row r="507" spans="5:5" ht="15.75" customHeight="1" x14ac:dyDescent="0.25">
      <c r="E507" s="129"/>
    </row>
    <row r="508" spans="5:5" ht="15.75" customHeight="1" x14ac:dyDescent="0.25">
      <c r="E508" s="129"/>
    </row>
    <row r="509" spans="5:5" ht="15.75" customHeight="1" x14ac:dyDescent="0.25">
      <c r="E509" s="129"/>
    </row>
    <row r="510" spans="5:5" ht="15.75" customHeight="1" x14ac:dyDescent="0.25">
      <c r="E510" s="129"/>
    </row>
    <row r="511" spans="5:5" ht="15.75" customHeight="1" x14ac:dyDescent="0.25">
      <c r="E511" s="129"/>
    </row>
    <row r="512" spans="5:5" ht="15.75" customHeight="1" x14ac:dyDescent="0.25">
      <c r="E512" s="129"/>
    </row>
    <row r="513" spans="5:5" ht="15.75" customHeight="1" x14ac:dyDescent="0.25">
      <c r="E513" s="129"/>
    </row>
    <row r="514" spans="5:5" ht="15.75" customHeight="1" x14ac:dyDescent="0.25">
      <c r="E514" s="129"/>
    </row>
    <row r="515" spans="5:5" ht="15.75" customHeight="1" x14ac:dyDescent="0.25">
      <c r="E515" s="129"/>
    </row>
    <row r="516" spans="5:5" ht="15.75" customHeight="1" x14ac:dyDescent="0.25">
      <c r="E516" s="129"/>
    </row>
    <row r="517" spans="5:5" ht="15.75" customHeight="1" x14ac:dyDescent="0.25">
      <c r="E517" s="129"/>
    </row>
    <row r="518" spans="5:5" ht="15.75" customHeight="1" x14ac:dyDescent="0.25">
      <c r="E518" s="129"/>
    </row>
    <row r="519" spans="5:5" ht="15.75" customHeight="1" x14ac:dyDescent="0.25">
      <c r="E519" s="129"/>
    </row>
    <row r="520" spans="5:5" ht="15.75" customHeight="1" x14ac:dyDescent="0.25">
      <c r="E520" s="129"/>
    </row>
    <row r="521" spans="5:5" ht="15.75" customHeight="1" x14ac:dyDescent="0.25">
      <c r="E521" s="129"/>
    </row>
    <row r="522" spans="5:5" ht="15.75" customHeight="1" x14ac:dyDescent="0.25">
      <c r="E522" s="129"/>
    </row>
    <row r="523" spans="5:5" ht="15.75" customHeight="1" x14ac:dyDescent="0.25">
      <c r="E523" s="129"/>
    </row>
    <row r="524" spans="5:5" ht="15.75" customHeight="1" x14ac:dyDescent="0.25">
      <c r="E524" s="129"/>
    </row>
    <row r="525" spans="5:5" ht="15.75" customHeight="1" x14ac:dyDescent="0.25">
      <c r="E525" s="129"/>
    </row>
    <row r="526" spans="5:5" ht="15.75" customHeight="1" x14ac:dyDescent="0.25">
      <c r="E526" s="129"/>
    </row>
    <row r="527" spans="5:5" ht="15.75" customHeight="1" x14ac:dyDescent="0.25">
      <c r="E527" s="129"/>
    </row>
    <row r="528" spans="5:5" ht="15.75" customHeight="1" x14ac:dyDescent="0.25">
      <c r="E528" s="129"/>
    </row>
    <row r="529" spans="5:5" ht="15.75" customHeight="1" x14ac:dyDescent="0.25">
      <c r="E529" s="129"/>
    </row>
    <row r="530" spans="5:5" ht="15.75" customHeight="1" x14ac:dyDescent="0.25">
      <c r="E530" s="129"/>
    </row>
    <row r="531" spans="5:5" ht="15.75" customHeight="1" x14ac:dyDescent="0.25">
      <c r="E531" s="129"/>
    </row>
    <row r="532" spans="5:5" ht="15.75" customHeight="1" x14ac:dyDescent="0.25">
      <c r="E532" s="129"/>
    </row>
    <row r="533" spans="5:5" ht="15.75" customHeight="1" x14ac:dyDescent="0.25">
      <c r="E533" s="129"/>
    </row>
    <row r="534" spans="5:5" ht="15.75" customHeight="1" x14ac:dyDescent="0.25">
      <c r="E534" s="129"/>
    </row>
    <row r="535" spans="5:5" ht="15.75" customHeight="1" x14ac:dyDescent="0.25">
      <c r="E535" s="129"/>
    </row>
    <row r="536" spans="5:5" ht="15.75" customHeight="1" x14ac:dyDescent="0.25">
      <c r="E536" s="129"/>
    </row>
    <row r="537" spans="5:5" ht="15.75" customHeight="1" x14ac:dyDescent="0.25">
      <c r="E537" s="129"/>
    </row>
    <row r="538" spans="5:5" ht="15.75" customHeight="1" x14ac:dyDescent="0.25">
      <c r="E538" s="129"/>
    </row>
    <row r="539" spans="5:5" ht="15.75" customHeight="1" x14ac:dyDescent="0.25">
      <c r="E539" s="129"/>
    </row>
    <row r="540" spans="5:5" ht="15.75" customHeight="1" x14ac:dyDescent="0.25">
      <c r="E540" s="129"/>
    </row>
    <row r="541" spans="5:5" ht="15.75" customHeight="1" x14ac:dyDescent="0.25">
      <c r="E541" s="129"/>
    </row>
    <row r="542" spans="5:5" ht="15.75" customHeight="1" x14ac:dyDescent="0.25">
      <c r="E542" s="129"/>
    </row>
    <row r="543" spans="5:5" ht="15.75" customHeight="1" x14ac:dyDescent="0.25">
      <c r="E543" s="129"/>
    </row>
    <row r="544" spans="5:5" ht="15.75" customHeight="1" x14ac:dyDescent="0.25">
      <c r="E544" s="129"/>
    </row>
    <row r="545" spans="5:5" ht="15.75" customHeight="1" x14ac:dyDescent="0.25">
      <c r="E545" s="129"/>
    </row>
    <row r="546" spans="5:5" ht="15.75" customHeight="1" x14ac:dyDescent="0.25">
      <c r="E546" s="129"/>
    </row>
    <row r="547" spans="5:5" ht="15.75" customHeight="1" x14ac:dyDescent="0.25">
      <c r="E547" s="129"/>
    </row>
    <row r="548" spans="5:5" ht="15.75" customHeight="1" x14ac:dyDescent="0.25">
      <c r="E548" s="129"/>
    </row>
    <row r="549" spans="5:5" ht="15.75" customHeight="1" x14ac:dyDescent="0.25">
      <c r="E549" s="129"/>
    </row>
    <row r="550" spans="5:5" ht="15.75" customHeight="1" x14ac:dyDescent="0.25">
      <c r="E550" s="129"/>
    </row>
    <row r="551" spans="5:5" ht="15.75" customHeight="1" x14ac:dyDescent="0.25">
      <c r="E551" s="129"/>
    </row>
    <row r="552" spans="5:5" ht="15.75" customHeight="1" x14ac:dyDescent="0.25">
      <c r="E552" s="129"/>
    </row>
    <row r="553" spans="5:5" ht="15.75" customHeight="1" x14ac:dyDescent="0.25">
      <c r="E553" s="129"/>
    </row>
    <row r="554" spans="5:5" ht="15.75" customHeight="1" x14ac:dyDescent="0.25">
      <c r="E554" s="129"/>
    </row>
    <row r="555" spans="5:5" ht="15.75" customHeight="1" x14ac:dyDescent="0.25">
      <c r="E555" s="129"/>
    </row>
    <row r="556" spans="5:5" ht="15.75" customHeight="1" x14ac:dyDescent="0.25">
      <c r="E556" s="129"/>
    </row>
    <row r="557" spans="5:5" ht="15.75" customHeight="1" x14ac:dyDescent="0.25">
      <c r="E557" s="129"/>
    </row>
    <row r="558" spans="5:5" ht="15.75" customHeight="1" x14ac:dyDescent="0.25">
      <c r="E558" s="129"/>
    </row>
    <row r="559" spans="5:5" ht="15.75" customHeight="1" x14ac:dyDescent="0.25">
      <c r="E559" s="129"/>
    </row>
    <row r="560" spans="5:5" ht="15.75" customHeight="1" x14ac:dyDescent="0.25">
      <c r="E560" s="129"/>
    </row>
    <row r="561" spans="5:5" ht="15.75" customHeight="1" x14ac:dyDescent="0.25">
      <c r="E561" s="129"/>
    </row>
    <row r="562" spans="5:5" ht="15.75" customHeight="1" x14ac:dyDescent="0.25">
      <c r="E562" s="129"/>
    </row>
    <row r="563" spans="5:5" ht="15.75" customHeight="1" x14ac:dyDescent="0.25">
      <c r="E563" s="129"/>
    </row>
    <row r="564" spans="5:5" ht="15.75" customHeight="1" x14ac:dyDescent="0.25">
      <c r="E564" s="129"/>
    </row>
    <row r="565" spans="5:5" ht="15.75" customHeight="1" x14ac:dyDescent="0.25">
      <c r="E565" s="129"/>
    </row>
    <row r="566" spans="5:5" ht="15.75" customHeight="1" x14ac:dyDescent="0.25">
      <c r="E566" s="129"/>
    </row>
    <row r="567" spans="5:5" ht="15.75" customHeight="1" x14ac:dyDescent="0.25">
      <c r="E567" s="129"/>
    </row>
    <row r="568" spans="5:5" ht="15.75" customHeight="1" x14ac:dyDescent="0.25">
      <c r="E568" s="129"/>
    </row>
    <row r="569" spans="5:5" ht="15.75" customHeight="1" x14ac:dyDescent="0.25">
      <c r="E569" s="129"/>
    </row>
    <row r="570" spans="5:5" ht="15.75" customHeight="1" x14ac:dyDescent="0.25">
      <c r="E570" s="129"/>
    </row>
    <row r="571" spans="5:5" ht="15.75" customHeight="1" x14ac:dyDescent="0.25">
      <c r="E571" s="129"/>
    </row>
    <row r="572" spans="5:5" ht="15.75" customHeight="1" x14ac:dyDescent="0.25">
      <c r="E572" s="129"/>
    </row>
    <row r="573" spans="5:5" ht="15.75" customHeight="1" x14ac:dyDescent="0.25">
      <c r="E573" s="129"/>
    </row>
    <row r="574" spans="5:5" ht="15.75" customHeight="1" x14ac:dyDescent="0.25">
      <c r="E574" s="129"/>
    </row>
    <row r="575" spans="5:5" ht="15.75" customHeight="1" x14ac:dyDescent="0.25">
      <c r="E575" s="129"/>
    </row>
    <row r="576" spans="5:5" ht="15.75" customHeight="1" x14ac:dyDescent="0.25">
      <c r="E576" s="129"/>
    </row>
    <row r="577" spans="5:5" ht="15.75" customHeight="1" x14ac:dyDescent="0.25">
      <c r="E577" s="129"/>
    </row>
    <row r="578" spans="5:5" ht="15.75" customHeight="1" x14ac:dyDescent="0.25">
      <c r="E578" s="129"/>
    </row>
    <row r="579" spans="5:5" ht="15.75" customHeight="1" x14ac:dyDescent="0.25">
      <c r="E579" s="129"/>
    </row>
    <row r="580" spans="5:5" ht="15.75" customHeight="1" x14ac:dyDescent="0.25">
      <c r="E580" s="129"/>
    </row>
    <row r="581" spans="5:5" ht="15.75" customHeight="1" x14ac:dyDescent="0.25">
      <c r="E581" s="129"/>
    </row>
    <row r="582" spans="5:5" ht="15.75" customHeight="1" x14ac:dyDescent="0.25">
      <c r="E582" s="129"/>
    </row>
    <row r="583" spans="5:5" ht="15.75" customHeight="1" x14ac:dyDescent="0.25">
      <c r="E583" s="129"/>
    </row>
    <row r="584" spans="5:5" ht="15.75" customHeight="1" x14ac:dyDescent="0.25">
      <c r="E584" s="129"/>
    </row>
    <row r="585" spans="5:5" ht="15.75" customHeight="1" x14ac:dyDescent="0.25">
      <c r="E585" s="129"/>
    </row>
    <row r="586" spans="5:5" ht="15.75" customHeight="1" x14ac:dyDescent="0.25">
      <c r="E586" s="129"/>
    </row>
    <row r="587" spans="5:5" ht="15.75" customHeight="1" x14ac:dyDescent="0.25">
      <c r="E587" s="129"/>
    </row>
    <row r="588" spans="5:5" ht="15.75" customHeight="1" x14ac:dyDescent="0.25">
      <c r="E588" s="129"/>
    </row>
    <row r="589" spans="5:5" ht="15.75" customHeight="1" x14ac:dyDescent="0.25">
      <c r="E589" s="129"/>
    </row>
    <row r="590" spans="5:5" ht="15.75" customHeight="1" x14ac:dyDescent="0.25">
      <c r="E590" s="129"/>
    </row>
    <row r="591" spans="5:5" ht="15.75" customHeight="1" x14ac:dyDescent="0.25">
      <c r="E591" s="129"/>
    </row>
    <row r="592" spans="5:5" ht="15.75" customHeight="1" x14ac:dyDescent="0.25">
      <c r="E592" s="129"/>
    </row>
    <row r="593" spans="5:5" ht="15.75" customHeight="1" x14ac:dyDescent="0.25">
      <c r="E593" s="129"/>
    </row>
    <row r="594" spans="5:5" ht="15.75" customHeight="1" x14ac:dyDescent="0.25">
      <c r="E594" s="129"/>
    </row>
    <row r="595" spans="5:5" ht="15.75" customHeight="1" x14ac:dyDescent="0.25">
      <c r="E595" s="129"/>
    </row>
    <row r="596" spans="5:5" ht="15.75" customHeight="1" x14ac:dyDescent="0.25">
      <c r="E596" s="129"/>
    </row>
    <row r="597" spans="5:5" ht="15.75" customHeight="1" x14ac:dyDescent="0.25">
      <c r="E597" s="129"/>
    </row>
    <row r="598" spans="5:5" ht="15.75" customHeight="1" x14ac:dyDescent="0.25">
      <c r="E598" s="129"/>
    </row>
    <row r="599" spans="5:5" ht="15.75" customHeight="1" x14ac:dyDescent="0.25">
      <c r="E599" s="129"/>
    </row>
    <row r="600" spans="5:5" ht="15.75" customHeight="1" x14ac:dyDescent="0.25">
      <c r="E600" s="129"/>
    </row>
    <row r="601" spans="5:5" ht="15.75" customHeight="1" x14ac:dyDescent="0.25">
      <c r="E601" s="129"/>
    </row>
    <row r="602" spans="5:5" ht="15.75" customHeight="1" x14ac:dyDescent="0.25">
      <c r="E602" s="129"/>
    </row>
    <row r="603" spans="5:5" ht="15.75" customHeight="1" x14ac:dyDescent="0.25">
      <c r="E603" s="129"/>
    </row>
    <row r="604" spans="5:5" ht="15.75" customHeight="1" x14ac:dyDescent="0.25">
      <c r="E604" s="129"/>
    </row>
    <row r="605" spans="5:5" ht="15.75" customHeight="1" x14ac:dyDescent="0.25">
      <c r="E605" s="129"/>
    </row>
    <row r="606" spans="5:5" ht="15.75" customHeight="1" x14ac:dyDescent="0.25">
      <c r="E606" s="129"/>
    </row>
    <row r="607" spans="5:5" ht="15.75" customHeight="1" x14ac:dyDescent="0.25">
      <c r="E607" s="129"/>
    </row>
    <row r="608" spans="5:5" ht="15.75" customHeight="1" x14ac:dyDescent="0.25">
      <c r="E608" s="129"/>
    </row>
    <row r="609" spans="5:5" ht="15.75" customHeight="1" x14ac:dyDescent="0.25">
      <c r="E609" s="129"/>
    </row>
    <row r="610" spans="5:5" ht="15.75" customHeight="1" x14ac:dyDescent="0.25">
      <c r="E610" s="129"/>
    </row>
    <row r="611" spans="5:5" ht="15.75" customHeight="1" x14ac:dyDescent="0.25">
      <c r="E611" s="129"/>
    </row>
    <row r="612" spans="5:5" ht="15.75" customHeight="1" x14ac:dyDescent="0.25">
      <c r="E612" s="129"/>
    </row>
    <row r="613" spans="5:5" ht="15.75" customHeight="1" x14ac:dyDescent="0.25">
      <c r="E613" s="129"/>
    </row>
    <row r="614" spans="5:5" ht="15.75" customHeight="1" x14ac:dyDescent="0.25">
      <c r="E614" s="129"/>
    </row>
    <row r="615" spans="5:5" ht="15.75" customHeight="1" x14ac:dyDescent="0.25">
      <c r="E615" s="129"/>
    </row>
    <row r="616" spans="5:5" ht="15.75" customHeight="1" x14ac:dyDescent="0.25">
      <c r="E616" s="129"/>
    </row>
    <row r="617" spans="5:5" ht="15.75" customHeight="1" x14ac:dyDescent="0.25">
      <c r="E617" s="129"/>
    </row>
    <row r="618" spans="5:5" ht="15.75" customHeight="1" x14ac:dyDescent="0.25">
      <c r="E618" s="129"/>
    </row>
    <row r="619" spans="5:5" ht="15.75" customHeight="1" x14ac:dyDescent="0.25">
      <c r="E619" s="129"/>
    </row>
    <row r="620" spans="5:5" ht="15.75" customHeight="1" x14ac:dyDescent="0.25">
      <c r="E620" s="129"/>
    </row>
    <row r="621" spans="5:5" ht="15.75" customHeight="1" x14ac:dyDescent="0.25">
      <c r="E621" s="129"/>
    </row>
    <row r="622" spans="5:5" ht="15.75" customHeight="1" x14ac:dyDescent="0.25">
      <c r="E622" s="129"/>
    </row>
    <row r="623" spans="5:5" ht="15.75" customHeight="1" x14ac:dyDescent="0.25">
      <c r="E623" s="129"/>
    </row>
    <row r="624" spans="5:5" ht="15.75" customHeight="1" x14ac:dyDescent="0.25">
      <c r="E624" s="129"/>
    </row>
    <row r="625" spans="5:5" ht="15.75" customHeight="1" x14ac:dyDescent="0.25">
      <c r="E625" s="129"/>
    </row>
    <row r="626" spans="5:5" ht="15.75" customHeight="1" x14ac:dyDescent="0.25">
      <c r="E626" s="129"/>
    </row>
    <row r="627" spans="5:5" ht="15.75" customHeight="1" x14ac:dyDescent="0.25">
      <c r="E627" s="129"/>
    </row>
    <row r="628" spans="5:5" ht="15.75" customHeight="1" x14ac:dyDescent="0.25">
      <c r="E628" s="129"/>
    </row>
    <row r="629" spans="5:5" ht="15.75" customHeight="1" x14ac:dyDescent="0.25">
      <c r="E629" s="129"/>
    </row>
    <row r="630" spans="5:5" ht="15.75" customHeight="1" x14ac:dyDescent="0.25">
      <c r="E630" s="129"/>
    </row>
    <row r="631" spans="5:5" ht="15.75" customHeight="1" x14ac:dyDescent="0.25">
      <c r="E631" s="129"/>
    </row>
    <row r="632" spans="5:5" ht="15.75" customHeight="1" x14ac:dyDescent="0.25">
      <c r="E632" s="129"/>
    </row>
    <row r="633" spans="5:5" ht="15.75" customHeight="1" x14ac:dyDescent="0.25">
      <c r="E633" s="129"/>
    </row>
    <row r="634" spans="5:5" ht="15.75" customHeight="1" x14ac:dyDescent="0.25">
      <c r="E634" s="129"/>
    </row>
    <row r="635" spans="5:5" ht="15.75" customHeight="1" x14ac:dyDescent="0.25">
      <c r="E635" s="129"/>
    </row>
    <row r="636" spans="5:5" ht="15.75" customHeight="1" x14ac:dyDescent="0.25">
      <c r="E636" s="129"/>
    </row>
    <row r="637" spans="5:5" ht="15.75" customHeight="1" x14ac:dyDescent="0.25">
      <c r="E637" s="129"/>
    </row>
    <row r="638" spans="5:5" ht="15.75" customHeight="1" x14ac:dyDescent="0.25">
      <c r="E638" s="129"/>
    </row>
    <row r="639" spans="5:5" ht="15.75" customHeight="1" x14ac:dyDescent="0.25">
      <c r="E639" s="129"/>
    </row>
    <row r="640" spans="5:5" ht="15.75" customHeight="1" x14ac:dyDescent="0.25">
      <c r="E640" s="129"/>
    </row>
    <row r="641" spans="5:5" ht="15.75" customHeight="1" x14ac:dyDescent="0.25">
      <c r="E641" s="129"/>
    </row>
    <row r="642" spans="5:5" ht="15.75" customHeight="1" x14ac:dyDescent="0.25">
      <c r="E642" s="129"/>
    </row>
    <row r="643" spans="5:5" ht="15.75" customHeight="1" x14ac:dyDescent="0.25">
      <c r="E643" s="129"/>
    </row>
    <row r="644" spans="5:5" ht="15.75" customHeight="1" x14ac:dyDescent="0.25">
      <c r="E644" s="129"/>
    </row>
    <row r="645" spans="5:5" ht="15.75" customHeight="1" x14ac:dyDescent="0.25">
      <c r="E645" s="129"/>
    </row>
    <row r="646" spans="5:5" ht="15.75" customHeight="1" x14ac:dyDescent="0.25">
      <c r="E646" s="129"/>
    </row>
    <row r="647" spans="5:5" ht="15.75" customHeight="1" x14ac:dyDescent="0.25">
      <c r="E647" s="129"/>
    </row>
    <row r="648" spans="5:5" ht="15.75" customHeight="1" x14ac:dyDescent="0.25">
      <c r="E648" s="129"/>
    </row>
    <row r="649" spans="5:5" ht="15.75" customHeight="1" x14ac:dyDescent="0.25">
      <c r="E649" s="129"/>
    </row>
    <row r="650" spans="5:5" ht="15.75" customHeight="1" x14ac:dyDescent="0.25">
      <c r="E650" s="129"/>
    </row>
    <row r="651" spans="5:5" ht="15.75" customHeight="1" x14ac:dyDescent="0.25">
      <c r="E651" s="129"/>
    </row>
    <row r="652" spans="5:5" ht="15.75" customHeight="1" x14ac:dyDescent="0.25">
      <c r="E652" s="129"/>
    </row>
    <row r="653" spans="5:5" ht="15.75" customHeight="1" x14ac:dyDescent="0.25">
      <c r="E653" s="129"/>
    </row>
    <row r="654" spans="5:5" ht="15.75" customHeight="1" x14ac:dyDescent="0.25">
      <c r="E654" s="129"/>
    </row>
    <row r="655" spans="5:5" ht="15.75" customHeight="1" x14ac:dyDescent="0.25">
      <c r="E655" s="129"/>
    </row>
    <row r="656" spans="5:5" ht="15.75" customHeight="1" x14ac:dyDescent="0.25">
      <c r="E656" s="129"/>
    </row>
    <row r="657" spans="5:5" ht="15.75" customHeight="1" x14ac:dyDescent="0.25">
      <c r="E657" s="129"/>
    </row>
    <row r="658" spans="5:5" ht="15.75" customHeight="1" x14ac:dyDescent="0.25">
      <c r="E658" s="129"/>
    </row>
    <row r="659" spans="5:5" ht="15.75" customHeight="1" x14ac:dyDescent="0.25">
      <c r="E659" s="129"/>
    </row>
    <row r="660" spans="5:5" ht="15.75" customHeight="1" x14ac:dyDescent="0.25">
      <c r="E660" s="129"/>
    </row>
    <row r="661" spans="5:5" ht="15.75" customHeight="1" x14ac:dyDescent="0.25">
      <c r="E661" s="129"/>
    </row>
    <row r="662" spans="5:5" ht="15.75" customHeight="1" x14ac:dyDescent="0.25">
      <c r="E662" s="129"/>
    </row>
    <row r="663" spans="5:5" ht="15.75" customHeight="1" x14ac:dyDescent="0.25">
      <c r="E663" s="129"/>
    </row>
    <row r="664" spans="5:5" ht="15.75" customHeight="1" x14ac:dyDescent="0.25">
      <c r="E664" s="129"/>
    </row>
    <row r="665" spans="5:5" ht="15.75" customHeight="1" x14ac:dyDescent="0.25">
      <c r="E665" s="129"/>
    </row>
    <row r="666" spans="5:5" ht="15.75" customHeight="1" x14ac:dyDescent="0.25">
      <c r="E666" s="129"/>
    </row>
    <row r="667" spans="5:5" ht="15.75" customHeight="1" x14ac:dyDescent="0.25">
      <c r="E667" s="129"/>
    </row>
    <row r="668" spans="5:5" ht="15.75" customHeight="1" x14ac:dyDescent="0.25">
      <c r="E668" s="129"/>
    </row>
    <row r="669" spans="5:5" ht="15.75" customHeight="1" x14ac:dyDescent="0.25">
      <c r="E669" s="129"/>
    </row>
    <row r="670" spans="5:5" ht="15.75" customHeight="1" x14ac:dyDescent="0.25">
      <c r="E670" s="129"/>
    </row>
    <row r="671" spans="5:5" ht="15.75" customHeight="1" x14ac:dyDescent="0.25">
      <c r="E671" s="129"/>
    </row>
    <row r="672" spans="5:5" ht="15.75" customHeight="1" x14ac:dyDescent="0.25">
      <c r="E672" s="129"/>
    </row>
    <row r="673" spans="5:5" ht="15.75" customHeight="1" x14ac:dyDescent="0.25">
      <c r="E673" s="129"/>
    </row>
    <row r="674" spans="5:5" ht="15.75" customHeight="1" x14ac:dyDescent="0.25">
      <c r="E674" s="129"/>
    </row>
    <row r="675" spans="5:5" ht="15.75" customHeight="1" x14ac:dyDescent="0.25">
      <c r="E675" s="129"/>
    </row>
    <row r="676" spans="5:5" ht="15.75" customHeight="1" x14ac:dyDescent="0.25">
      <c r="E676" s="129"/>
    </row>
    <row r="677" spans="5:5" ht="15.75" customHeight="1" x14ac:dyDescent="0.25">
      <c r="E677" s="129"/>
    </row>
    <row r="678" spans="5:5" ht="15.75" customHeight="1" x14ac:dyDescent="0.25">
      <c r="E678" s="129"/>
    </row>
    <row r="679" spans="5:5" ht="15.75" customHeight="1" x14ac:dyDescent="0.25">
      <c r="E679" s="129"/>
    </row>
    <row r="680" spans="5:5" ht="15.75" customHeight="1" x14ac:dyDescent="0.25">
      <c r="E680" s="129"/>
    </row>
    <row r="681" spans="5:5" ht="15.75" customHeight="1" x14ac:dyDescent="0.25">
      <c r="E681" s="129"/>
    </row>
    <row r="682" spans="5:5" ht="15.75" customHeight="1" x14ac:dyDescent="0.25">
      <c r="E682" s="129"/>
    </row>
    <row r="683" spans="5:5" ht="15.75" customHeight="1" x14ac:dyDescent="0.25">
      <c r="E683" s="129"/>
    </row>
    <row r="684" spans="5:5" ht="15.75" customHeight="1" x14ac:dyDescent="0.25">
      <c r="E684" s="129"/>
    </row>
    <row r="685" spans="5:5" ht="15.75" customHeight="1" x14ac:dyDescent="0.25">
      <c r="E685" s="129"/>
    </row>
    <row r="686" spans="5:5" ht="15.75" customHeight="1" x14ac:dyDescent="0.25">
      <c r="E686" s="129"/>
    </row>
    <row r="687" spans="5:5" ht="15.75" customHeight="1" x14ac:dyDescent="0.25">
      <c r="E687" s="129"/>
    </row>
    <row r="688" spans="5:5" ht="15.75" customHeight="1" x14ac:dyDescent="0.25">
      <c r="E688" s="129"/>
    </row>
    <row r="689" spans="5:5" ht="15.75" customHeight="1" x14ac:dyDescent="0.25">
      <c r="E689" s="129"/>
    </row>
    <row r="690" spans="5:5" ht="15.75" customHeight="1" x14ac:dyDescent="0.25">
      <c r="E690" s="129"/>
    </row>
    <row r="691" spans="5:5" ht="15.75" customHeight="1" x14ac:dyDescent="0.25">
      <c r="E691" s="129"/>
    </row>
    <row r="692" spans="5:5" ht="15.75" customHeight="1" x14ac:dyDescent="0.25">
      <c r="E692" s="129"/>
    </row>
    <row r="693" spans="5:5" ht="15.75" customHeight="1" x14ac:dyDescent="0.25">
      <c r="E693" s="129"/>
    </row>
    <row r="694" spans="5:5" ht="15.75" customHeight="1" x14ac:dyDescent="0.25">
      <c r="E694" s="129"/>
    </row>
    <row r="695" spans="5:5" ht="15.75" customHeight="1" x14ac:dyDescent="0.25">
      <c r="E695" s="129"/>
    </row>
    <row r="696" spans="5:5" ht="15.75" customHeight="1" x14ac:dyDescent="0.25">
      <c r="E696" s="129"/>
    </row>
    <row r="697" spans="5:5" ht="15.75" customHeight="1" x14ac:dyDescent="0.25">
      <c r="E697" s="129"/>
    </row>
    <row r="698" spans="5:5" ht="15.75" customHeight="1" x14ac:dyDescent="0.25">
      <c r="E698" s="129"/>
    </row>
    <row r="699" spans="5:5" ht="15.75" customHeight="1" x14ac:dyDescent="0.25">
      <c r="E699" s="129"/>
    </row>
    <row r="700" spans="5:5" ht="15.75" customHeight="1" x14ac:dyDescent="0.25">
      <c r="E700" s="129"/>
    </row>
    <row r="701" spans="5:5" ht="15.75" customHeight="1" x14ac:dyDescent="0.25">
      <c r="E701" s="129"/>
    </row>
    <row r="702" spans="5:5" ht="15.75" customHeight="1" x14ac:dyDescent="0.25">
      <c r="E702" s="129"/>
    </row>
    <row r="703" spans="5:5" ht="15.75" customHeight="1" x14ac:dyDescent="0.25">
      <c r="E703" s="129"/>
    </row>
    <row r="704" spans="5:5" ht="15.75" customHeight="1" x14ac:dyDescent="0.25">
      <c r="E704" s="129"/>
    </row>
    <row r="705" spans="5:5" ht="15.75" customHeight="1" x14ac:dyDescent="0.25">
      <c r="E705" s="129"/>
    </row>
    <row r="706" spans="5:5" ht="15.75" customHeight="1" x14ac:dyDescent="0.25">
      <c r="E706" s="129"/>
    </row>
    <row r="707" spans="5:5" ht="15.75" customHeight="1" x14ac:dyDescent="0.25">
      <c r="E707" s="129"/>
    </row>
    <row r="708" spans="5:5" ht="15.75" customHeight="1" x14ac:dyDescent="0.25">
      <c r="E708" s="129"/>
    </row>
    <row r="709" spans="5:5" ht="15.75" customHeight="1" x14ac:dyDescent="0.25">
      <c r="E709" s="129"/>
    </row>
    <row r="710" spans="5:5" ht="15.75" customHeight="1" x14ac:dyDescent="0.25">
      <c r="E710" s="129"/>
    </row>
    <row r="711" spans="5:5" ht="15.75" customHeight="1" x14ac:dyDescent="0.25">
      <c r="E711" s="129"/>
    </row>
    <row r="712" spans="5:5" ht="15.75" customHeight="1" x14ac:dyDescent="0.25">
      <c r="E712" s="129"/>
    </row>
    <row r="713" spans="5:5" ht="15.75" customHeight="1" x14ac:dyDescent="0.25">
      <c r="E713" s="129"/>
    </row>
    <row r="714" spans="5:5" ht="15.75" customHeight="1" x14ac:dyDescent="0.25">
      <c r="E714" s="129"/>
    </row>
    <row r="715" spans="5:5" ht="15.75" customHeight="1" x14ac:dyDescent="0.25">
      <c r="E715" s="129"/>
    </row>
    <row r="716" spans="5:5" ht="15.75" customHeight="1" x14ac:dyDescent="0.25">
      <c r="E716" s="129"/>
    </row>
    <row r="717" spans="5:5" ht="15.75" customHeight="1" x14ac:dyDescent="0.25">
      <c r="E717" s="129"/>
    </row>
    <row r="718" spans="5:5" ht="15.75" customHeight="1" x14ac:dyDescent="0.25">
      <c r="E718" s="129"/>
    </row>
    <row r="719" spans="5:5" ht="15.75" customHeight="1" x14ac:dyDescent="0.25">
      <c r="E719" s="129"/>
    </row>
    <row r="720" spans="5:5" ht="15.75" customHeight="1" x14ac:dyDescent="0.25">
      <c r="E720" s="129"/>
    </row>
    <row r="721" spans="5:5" ht="15.75" customHeight="1" x14ac:dyDescent="0.25">
      <c r="E721" s="129"/>
    </row>
    <row r="722" spans="5:5" ht="15.75" customHeight="1" x14ac:dyDescent="0.25">
      <c r="E722" s="129"/>
    </row>
    <row r="723" spans="5:5" ht="15.75" customHeight="1" x14ac:dyDescent="0.25">
      <c r="E723" s="129"/>
    </row>
    <row r="724" spans="5:5" ht="15.75" customHeight="1" x14ac:dyDescent="0.25">
      <c r="E724" s="129"/>
    </row>
    <row r="725" spans="5:5" ht="15.75" customHeight="1" x14ac:dyDescent="0.25">
      <c r="E725" s="129"/>
    </row>
    <row r="726" spans="5:5" ht="15.75" customHeight="1" x14ac:dyDescent="0.25">
      <c r="E726" s="129"/>
    </row>
    <row r="727" spans="5:5" ht="15.75" customHeight="1" x14ac:dyDescent="0.25">
      <c r="E727" s="129"/>
    </row>
    <row r="728" spans="5:5" ht="15.75" customHeight="1" x14ac:dyDescent="0.25">
      <c r="E728" s="129"/>
    </row>
    <row r="729" spans="5:5" ht="15.75" customHeight="1" x14ac:dyDescent="0.25">
      <c r="E729" s="129"/>
    </row>
    <row r="730" spans="5:5" ht="15.75" customHeight="1" x14ac:dyDescent="0.25">
      <c r="E730" s="129"/>
    </row>
    <row r="731" spans="5:5" ht="15.75" customHeight="1" x14ac:dyDescent="0.25">
      <c r="E731" s="129"/>
    </row>
    <row r="732" spans="5:5" ht="15.75" customHeight="1" x14ac:dyDescent="0.25">
      <c r="E732" s="129"/>
    </row>
    <row r="733" spans="5:5" ht="15.75" customHeight="1" x14ac:dyDescent="0.25">
      <c r="E733" s="129"/>
    </row>
    <row r="734" spans="5:5" ht="15.75" customHeight="1" x14ac:dyDescent="0.25">
      <c r="E734" s="129"/>
    </row>
    <row r="735" spans="5:5" ht="15.75" customHeight="1" x14ac:dyDescent="0.25">
      <c r="E735" s="129"/>
    </row>
    <row r="736" spans="5:5" ht="15.75" customHeight="1" x14ac:dyDescent="0.25">
      <c r="E736" s="129"/>
    </row>
    <row r="737" spans="5:5" ht="15.75" customHeight="1" x14ac:dyDescent="0.25">
      <c r="E737" s="129"/>
    </row>
    <row r="738" spans="5:5" ht="15.75" customHeight="1" x14ac:dyDescent="0.25">
      <c r="E738" s="129"/>
    </row>
    <row r="739" spans="5:5" ht="15.75" customHeight="1" x14ac:dyDescent="0.25">
      <c r="E739" s="129"/>
    </row>
    <row r="740" spans="5:5" ht="15.75" customHeight="1" x14ac:dyDescent="0.25">
      <c r="E740" s="129"/>
    </row>
    <row r="741" spans="5:5" ht="15.75" customHeight="1" x14ac:dyDescent="0.25">
      <c r="E741" s="129"/>
    </row>
    <row r="742" spans="5:5" ht="15.75" customHeight="1" x14ac:dyDescent="0.25">
      <c r="E742" s="129"/>
    </row>
    <row r="743" spans="5:5" ht="15.75" customHeight="1" x14ac:dyDescent="0.25">
      <c r="E743" s="129"/>
    </row>
    <row r="744" spans="5:5" ht="15.75" customHeight="1" x14ac:dyDescent="0.25">
      <c r="E744" s="129"/>
    </row>
    <row r="745" spans="5:5" ht="15.75" customHeight="1" x14ac:dyDescent="0.25">
      <c r="E745" s="129"/>
    </row>
    <row r="746" spans="5:5" ht="15.75" customHeight="1" x14ac:dyDescent="0.25">
      <c r="E746" s="129"/>
    </row>
    <row r="747" spans="5:5" ht="15.75" customHeight="1" x14ac:dyDescent="0.25">
      <c r="E747" s="129"/>
    </row>
    <row r="748" spans="5:5" ht="15.75" customHeight="1" x14ac:dyDescent="0.25">
      <c r="E748" s="129"/>
    </row>
    <row r="749" spans="5:5" ht="15.75" customHeight="1" x14ac:dyDescent="0.25">
      <c r="E749" s="129"/>
    </row>
    <row r="750" spans="5:5" ht="15.75" customHeight="1" x14ac:dyDescent="0.25">
      <c r="E750" s="129"/>
    </row>
    <row r="751" spans="5:5" ht="15.75" customHeight="1" x14ac:dyDescent="0.25">
      <c r="E751" s="129"/>
    </row>
    <row r="752" spans="5:5" ht="15.75" customHeight="1" x14ac:dyDescent="0.25">
      <c r="E752" s="129"/>
    </row>
    <row r="753" spans="5:5" ht="15.75" customHeight="1" x14ac:dyDescent="0.25">
      <c r="E753" s="129"/>
    </row>
    <row r="754" spans="5:5" ht="15.75" customHeight="1" x14ac:dyDescent="0.25">
      <c r="E754" s="129"/>
    </row>
    <row r="755" spans="5:5" ht="15.75" customHeight="1" x14ac:dyDescent="0.25">
      <c r="E755" s="129"/>
    </row>
    <row r="756" spans="5:5" ht="15.75" customHeight="1" x14ac:dyDescent="0.25">
      <c r="E756" s="129"/>
    </row>
    <row r="757" spans="5:5" ht="15.75" customHeight="1" x14ac:dyDescent="0.25">
      <c r="E757" s="129"/>
    </row>
    <row r="758" spans="5:5" ht="15.75" customHeight="1" x14ac:dyDescent="0.25">
      <c r="E758" s="129"/>
    </row>
    <row r="759" spans="5:5" ht="15.75" customHeight="1" x14ac:dyDescent="0.25">
      <c r="E759" s="129"/>
    </row>
    <row r="760" spans="5:5" ht="15.75" customHeight="1" x14ac:dyDescent="0.25">
      <c r="E760" s="129"/>
    </row>
    <row r="761" spans="5:5" ht="15.75" customHeight="1" x14ac:dyDescent="0.25">
      <c r="E761" s="129"/>
    </row>
    <row r="762" spans="5:5" ht="15.75" customHeight="1" x14ac:dyDescent="0.25">
      <c r="E762" s="129"/>
    </row>
    <row r="763" spans="5:5" ht="15.75" customHeight="1" x14ac:dyDescent="0.25">
      <c r="E763" s="129"/>
    </row>
    <row r="764" spans="5:5" ht="15.75" customHeight="1" x14ac:dyDescent="0.25">
      <c r="E764" s="129"/>
    </row>
    <row r="765" spans="5:5" ht="15.75" customHeight="1" x14ac:dyDescent="0.25">
      <c r="E765" s="129"/>
    </row>
    <row r="766" spans="5:5" ht="15.75" customHeight="1" x14ac:dyDescent="0.25">
      <c r="E766" s="129"/>
    </row>
    <row r="767" spans="5:5" ht="15.75" customHeight="1" x14ac:dyDescent="0.25">
      <c r="E767" s="129"/>
    </row>
    <row r="768" spans="5:5" ht="15.75" customHeight="1" x14ac:dyDescent="0.25">
      <c r="E768" s="129"/>
    </row>
    <row r="769" spans="5:5" ht="15.75" customHeight="1" x14ac:dyDescent="0.25">
      <c r="E769" s="129"/>
    </row>
    <row r="770" spans="5:5" ht="15.75" customHeight="1" x14ac:dyDescent="0.25">
      <c r="E770" s="129"/>
    </row>
    <row r="771" spans="5:5" ht="15.75" customHeight="1" x14ac:dyDescent="0.25">
      <c r="E771" s="129"/>
    </row>
    <row r="772" spans="5:5" ht="15.75" customHeight="1" x14ac:dyDescent="0.25">
      <c r="E772" s="129"/>
    </row>
    <row r="773" spans="5:5" ht="15.75" customHeight="1" x14ac:dyDescent="0.25">
      <c r="E773" s="129"/>
    </row>
    <row r="774" spans="5:5" ht="15.75" customHeight="1" x14ac:dyDescent="0.25">
      <c r="E774" s="129"/>
    </row>
    <row r="775" spans="5:5" ht="15.75" customHeight="1" x14ac:dyDescent="0.25">
      <c r="E775" s="129"/>
    </row>
    <row r="776" spans="5:5" ht="15.75" customHeight="1" x14ac:dyDescent="0.25">
      <c r="E776" s="129"/>
    </row>
    <row r="777" spans="5:5" ht="15.75" customHeight="1" x14ac:dyDescent="0.25">
      <c r="E777" s="129"/>
    </row>
    <row r="778" spans="5:5" ht="15.75" customHeight="1" x14ac:dyDescent="0.25">
      <c r="E778" s="129"/>
    </row>
    <row r="779" spans="5:5" ht="15.75" customHeight="1" x14ac:dyDescent="0.25">
      <c r="E779" s="129"/>
    </row>
    <row r="780" spans="5:5" ht="15.75" customHeight="1" x14ac:dyDescent="0.25">
      <c r="E780" s="129"/>
    </row>
    <row r="781" spans="5:5" ht="15.75" customHeight="1" x14ac:dyDescent="0.25">
      <c r="E781" s="129"/>
    </row>
    <row r="782" spans="5:5" ht="15.75" customHeight="1" x14ac:dyDescent="0.25">
      <c r="E782" s="129"/>
    </row>
    <row r="783" spans="5:5" ht="15.75" customHeight="1" x14ac:dyDescent="0.25">
      <c r="E783" s="129"/>
    </row>
    <row r="784" spans="5:5" ht="15.75" customHeight="1" x14ac:dyDescent="0.25">
      <c r="E784" s="129"/>
    </row>
    <row r="785" spans="5:5" ht="15.75" customHeight="1" x14ac:dyDescent="0.25">
      <c r="E785" s="129"/>
    </row>
    <row r="786" spans="5:5" ht="15.75" customHeight="1" x14ac:dyDescent="0.25">
      <c r="E786" s="129"/>
    </row>
    <row r="787" spans="5:5" ht="15.75" customHeight="1" x14ac:dyDescent="0.25">
      <c r="E787" s="129"/>
    </row>
    <row r="788" spans="5:5" ht="15.75" customHeight="1" x14ac:dyDescent="0.25">
      <c r="E788" s="129"/>
    </row>
    <row r="789" spans="5:5" ht="15.75" customHeight="1" x14ac:dyDescent="0.25">
      <c r="E789" s="129"/>
    </row>
    <row r="790" spans="5:5" ht="15.75" customHeight="1" x14ac:dyDescent="0.25">
      <c r="E790" s="129"/>
    </row>
    <row r="791" spans="5:5" ht="15.75" customHeight="1" x14ac:dyDescent="0.25">
      <c r="E791" s="129"/>
    </row>
    <row r="792" spans="5:5" ht="15.75" customHeight="1" x14ac:dyDescent="0.25">
      <c r="E792" s="129"/>
    </row>
    <row r="793" spans="5:5" ht="15.75" customHeight="1" x14ac:dyDescent="0.25">
      <c r="E793" s="129"/>
    </row>
    <row r="794" spans="5:5" ht="15.75" customHeight="1" x14ac:dyDescent="0.25">
      <c r="E794" s="129"/>
    </row>
    <row r="795" spans="5:5" ht="15.75" customHeight="1" x14ac:dyDescent="0.25">
      <c r="E795" s="129"/>
    </row>
    <row r="796" spans="5:5" ht="15.75" customHeight="1" x14ac:dyDescent="0.25">
      <c r="E796" s="129"/>
    </row>
    <row r="797" spans="5:5" ht="15.75" customHeight="1" x14ac:dyDescent="0.25">
      <c r="E797" s="129"/>
    </row>
    <row r="798" spans="5:5" ht="15.75" customHeight="1" x14ac:dyDescent="0.25">
      <c r="E798" s="129"/>
    </row>
    <row r="799" spans="5:5" ht="15.75" customHeight="1" x14ac:dyDescent="0.25">
      <c r="E799" s="129"/>
    </row>
    <row r="800" spans="5:5" ht="15.75" customHeight="1" x14ac:dyDescent="0.25">
      <c r="E800" s="129"/>
    </row>
    <row r="801" spans="5:5" ht="15.75" customHeight="1" x14ac:dyDescent="0.25">
      <c r="E801" s="129"/>
    </row>
    <row r="802" spans="5:5" ht="15.75" customHeight="1" x14ac:dyDescent="0.25">
      <c r="E802" s="129"/>
    </row>
    <row r="803" spans="5:5" ht="15.75" customHeight="1" x14ac:dyDescent="0.25">
      <c r="E803" s="129"/>
    </row>
    <row r="804" spans="5:5" ht="15.75" customHeight="1" x14ac:dyDescent="0.25">
      <c r="E804" s="129"/>
    </row>
    <row r="805" spans="5:5" ht="15.75" customHeight="1" x14ac:dyDescent="0.25">
      <c r="E805" s="129"/>
    </row>
    <row r="806" spans="5:5" ht="15.75" customHeight="1" x14ac:dyDescent="0.25">
      <c r="E806" s="129"/>
    </row>
    <row r="807" spans="5:5" ht="15.75" customHeight="1" x14ac:dyDescent="0.25">
      <c r="E807" s="129"/>
    </row>
    <row r="808" spans="5:5" ht="15.75" customHeight="1" x14ac:dyDescent="0.25">
      <c r="E808" s="129"/>
    </row>
    <row r="809" spans="5:5" ht="15.75" customHeight="1" x14ac:dyDescent="0.25">
      <c r="E809" s="129"/>
    </row>
    <row r="810" spans="5:5" ht="15.75" customHeight="1" x14ac:dyDescent="0.25">
      <c r="E810" s="129"/>
    </row>
    <row r="811" spans="5:5" ht="15.75" customHeight="1" x14ac:dyDescent="0.25">
      <c r="E811" s="129"/>
    </row>
    <row r="812" spans="5:5" ht="15.75" customHeight="1" x14ac:dyDescent="0.25">
      <c r="E812" s="129"/>
    </row>
    <row r="813" spans="5:5" ht="15.75" customHeight="1" x14ac:dyDescent="0.25">
      <c r="E813" s="129"/>
    </row>
    <row r="814" spans="5:5" ht="15.75" customHeight="1" x14ac:dyDescent="0.25">
      <c r="E814" s="129"/>
    </row>
    <row r="815" spans="5:5" ht="15.75" customHeight="1" x14ac:dyDescent="0.25">
      <c r="E815" s="129"/>
    </row>
    <row r="816" spans="5:5" ht="15.75" customHeight="1" x14ac:dyDescent="0.25">
      <c r="E816" s="129"/>
    </row>
    <row r="817" spans="5:5" ht="15.75" customHeight="1" x14ac:dyDescent="0.25">
      <c r="E817" s="129"/>
    </row>
    <row r="818" spans="5:5" ht="15.75" customHeight="1" x14ac:dyDescent="0.25">
      <c r="E818" s="129"/>
    </row>
    <row r="819" spans="5:5" ht="15.75" customHeight="1" x14ac:dyDescent="0.25">
      <c r="E819" s="129"/>
    </row>
    <row r="820" spans="5:5" ht="15.75" customHeight="1" x14ac:dyDescent="0.25">
      <c r="E820" s="129"/>
    </row>
    <row r="821" spans="5:5" ht="15.75" customHeight="1" x14ac:dyDescent="0.25">
      <c r="E821" s="129"/>
    </row>
    <row r="822" spans="5:5" ht="15.75" customHeight="1" x14ac:dyDescent="0.25">
      <c r="E822" s="129"/>
    </row>
    <row r="823" spans="5:5" ht="15.75" customHeight="1" x14ac:dyDescent="0.25">
      <c r="E823" s="129"/>
    </row>
    <row r="824" spans="5:5" ht="15.75" customHeight="1" x14ac:dyDescent="0.25">
      <c r="E824" s="129"/>
    </row>
    <row r="825" spans="5:5" ht="15.75" customHeight="1" x14ac:dyDescent="0.25">
      <c r="E825" s="129"/>
    </row>
    <row r="826" spans="5:5" ht="15.75" customHeight="1" x14ac:dyDescent="0.25">
      <c r="E826" s="129"/>
    </row>
    <row r="827" spans="5:5" ht="15.75" customHeight="1" x14ac:dyDescent="0.25">
      <c r="E827" s="129"/>
    </row>
    <row r="828" spans="5:5" ht="15.75" customHeight="1" x14ac:dyDescent="0.25">
      <c r="E828" s="129"/>
    </row>
    <row r="829" spans="5:5" ht="15.75" customHeight="1" x14ac:dyDescent="0.25">
      <c r="E829" s="129"/>
    </row>
    <row r="830" spans="5:5" ht="15.75" customHeight="1" x14ac:dyDescent="0.25">
      <c r="E830" s="129"/>
    </row>
    <row r="831" spans="5:5" ht="15.75" customHeight="1" x14ac:dyDescent="0.25">
      <c r="E831" s="129"/>
    </row>
    <row r="832" spans="5:5" ht="15.75" customHeight="1" x14ac:dyDescent="0.25">
      <c r="E832" s="129"/>
    </row>
    <row r="833" spans="5:5" ht="15.75" customHeight="1" x14ac:dyDescent="0.25">
      <c r="E833" s="129"/>
    </row>
    <row r="834" spans="5:5" ht="15.75" customHeight="1" x14ac:dyDescent="0.25">
      <c r="E834" s="129"/>
    </row>
    <row r="835" spans="5:5" ht="15.75" customHeight="1" x14ac:dyDescent="0.25">
      <c r="E835" s="129"/>
    </row>
    <row r="836" spans="5:5" ht="15.75" customHeight="1" x14ac:dyDescent="0.25">
      <c r="E836" s="129"/>
    </row>
    <row r="837" spans="5:5" ht="15.75" customHeight="1" x14ac:dyDescent="0.25">
      <c r="E837" s="129"/>
    </row>
    <row r="838" spans="5:5" ht="15.75" customHeight="1" x14ac:dyDescent="0.25">
      <c r="E838" s="129"/>
    </row>
    <row r="839" spans="5:5" ht="15.75" customHeight="1" x14ac:dyDescent="0.25">
      <c r="E839" s="129"/>
    </row>
    <row r="840" spans="5:5" ht="15.75" customHeight="1" x14ac:dyDescent="0.25">
      <c r="E840" s="129"/>
    </row>
    <row r="841" spans="5:5" ht="15.75" customHeight="1" x14ac:dyDescent="0.25">
      <c r="E841" s="129"/>
    </row>
    <row r="842" spans="5:5" ht="15.75" customHeight="1" x14ac:dyDescent="0.25">
      <c r="E842" s="129"/>
    </row>
    <row r="843" spans="5:5" ht="15.75" customHeight="1" x14ac:dyDescent="0.25">
      <c r="E843" s="129"/>
    </row>
    <row r="844" spans="5:5" ht="15.75" customHeight="1" x14ac:dyDescent="0.25">
      <c r="E844" s="129"/>
    </row>
    <row r="845" spans="5:5" ht="15.75" customHeight="1" x14ac:dyDescent="0.25">
      <c r="E845" s="129"/>
    </row>
    <row r="846" spans="5:5" ht="15.75" customHeight="1" x14ac:dyDescent="0.25">
      <c r="E846" s="129"/>
    </row>
    <row r="847" spans="5:5" ht="15.75" customHeight="1" x14ac:dyDescent="0.25">
      <c r="E847" s="129"/>
    </row>
    <row r="848" spans="5:5" ht="15.75" customHeight="1" x14ac:dyDescent="0.25">
      <c r="E848" s="129"/>
    </row>
    <row r="849" spans="5:5" ht="15.75" customHeight="1" x14ac:dyDescent="0.25">
      <c r="E849" s="129"/>
    </row>
    <row r="850" spans="5:5" ht="15.75" customHeight="1" x14ac:dyDescent="0.25">
      <c r="E850" s="129"/>
    </row>
    <row r="851" spans="5:5" ht="15.75" customHeight="1" x14ac:dyDescent="0.25">
      <c r="E851" s="129"/>
    </row>
    <row r="852" spans="5:5" ht="15.75" customHeight="1" x14ac:dyDescent="0.25">
      <c r="E852" s="129"/>
    </row>
    <row r="853" spans="5:5" ht="15.75" customHeight="1" x14ac:dyDescent="0.25">
      <c r="E853" s="129"/>
    </row>
    <row r="854" spans="5:5" ht="15.75" customHeight="1" x14ac:dyDescent="0.25">
      <c r="E854" s="129"/>
    </row>
    <row r="855" spans="5:5" ht="15.75" customHeight="1" x14ac:dyDescent="0.25">
      <c r="E855" s="129"/>
    </row>
    <row r="856" spans="5:5" ht="15.75" customHeight="1" x14ac:dyDescent="0.25">
      <c r="E856" s="129"/>
    </row>
    <row r="857" spans="5:5" ht="15.75" customHeight="1" x14ac:dyDescent="0.25">
      <c r="E857" s="129"/>
    </row>
    <row r="858" spans="5:5" ht="15.75" customHeight="1" x14ac:dyDescent="0.25">
      <c r="E858" s="129"/>
    </row>
    <row r="859" spans="5:5" ht="15.75" customHeight="1" x14ac:dyDescent="0.25">
      <c r="E859" s="129"/>
    </row>
    <row r="860" spans="5:5" ht="15.75" customHeight="1" x14ac:dyDescent="0.25">
      <c r="E860" s="129"/>
    </row>
    <row r="861" spans="5:5" ht="15.75" customHeight="1" x14ac:dyDescent="0.25">
      <c r="E861" s="129"/>
    </row>
    <row r="862" spans="5:5" ht="15.75" customHeight="1" x14ac:dyDescent="0.25">
      <c r="E862" s="129"/>
    </row>
    <row r="863" spans="5:5" ht="15.75" customHeight="1" x14ac:dyDescent="0.25">
      <c r="E863" s="129"/>
    </row>
    <row r="864" spans="5:5" ht="15.75" customHeight="1" x14ac:dyDescent="0.25">
      <c r="E864" s="129"/>
    </row>
    <row r="865" spans="5:5" ht="15.75" customHeight="1" x14ac:dyDescent="0.25">
      <c r="E865" s="129"/>
    </row>
    <row r="866" spans="5:5" ht="15.75" customHeight="1" x14ac:dyDescent="0.25">
      <c r="E866" s="129"/>
    </row>
    <row r="867" spans="5:5" ht="15.75" customHeight="1" x14ac:dyDescent="0.25">
      <c r="E867" s="129"/>
    </row>
    <row r="868" spans="5:5" ht="15.75" customHeight="1" x14ac:dyDescent="0.25">
      <c r="E868" s="129"/>
    </row>
    <row r="869" spans="5:5" ht="15.75" customHeight="1" x14ac:dyDescent="0.25">
      <c r="E869" s="129"/>
    </row>
    <row r="870" spans="5:5" ht="15.75" customHeight="1" x14ac:dyDescent="0.25">
      <c r="E870" s="129"/>
    </row>
    <row r="871" spans="5:5" ht="15.75" customHeight="1" x14ac:dyDescent="0.25">
      <c r="E871" s="129"/>
    </row>
    <row r="872" spans="5:5" ht="15.75" customHeight="1" x14ac:dyDescent="0.25">
      <c r="E872" s="129"/>
    </row>
    <row r="873" spans="5:5" ht="15.75" customHeight="1" x14ac:dyDescent="0.25">
      <c r="E873" s="129"/>
    </row>
    <row r="874" spans="5:5" ht="15.75" customHeight="1" x14ac:dyDescent="0.25">
      <c r="E874" s="129"/>
    </row>
    <row r="875" spans="5:5" ht="15.75" customHeight="1" x14ac:dyDescent="0.25">
      <c r="E875" s="129"/>
    </row>
    <row r="876" spans="5:5" ht="15.75" customHeight="1" x14ac:dyDescent="0.25">
      <c r="E876" s="129"/>
    </row>
    <row r="877" spans="5:5" ht="15.75" customHeight="1" x14ac:dyDescent="0.25">
      <c r="E877" s="129"/>
    </row>
    <row r="878" spans="5:5" ht="15.75" customHeight="1" x14ac:dyDescent="0.25">
      <c r="E878" s="129"/>
    </row>
    <row r="879" spans="5:5" ht="15.75" customHeight="1" x14ac:dyDescent="0.25">
      <c r="E879" s="129"/>
    </row>
    <row r="880" spans="5:5" ht="15.75" customHeight="1" x14ac:dyDescent="0.25">
      <c r="E880" s="129"/>
    </row>
    <row r="881" spans="5:5" ht="15.75" customHeight="1" x14ac:dyDescent="0.25">
      <c r="E881" s="129"/>
    </row>
    <row r="882" spans="5:5" ht="15.75" customHeight="1" x14ac:dyDescent="0.25">
      <c r="E882" s="129"/>
    </row>
    <row r="883" spans="5:5" ht="15.75" customHeight="1" x14ac:dyDescent="0.25">
      <c r="E883" s="129"/>
    </row>
    <row r="884" spans="5:5" ht="15.75" customHeight="1" x14ac:dyDescent="0.25">
      <c r="E884" s="129"/>
    </row>
    <row r="885" spans="5:5" ht="15.75" customHeight="1" x14ac:dyDescent="0.25">
      <c r="E885" s="129"/>
    </row>
    <row r="886" spans="5:5" ht="15.75" customHeight="1" x14ac:dyDescent="0.25">
      <c r="E886" s="129"/>
    </row>
    <row r="887" spans="5:5" ht="15.75" customHeight="1" x14ac:dyDescent="0.25">
      <c r="E887" s="129"/>
    </row>
    <row r="888" spans="5:5" ht="15.75" customHeight="1" x14ac:dyDescent="0.25">
      <c r="E888" s="129"/>
    </row>
    <row r="889" spans="5:5" ht="15.75" customHeight="1" x14ac:dyDescent="0.25">
      <c r="E889" s="129"/>
    </row>
    <row r="890" spans="5:5" ht="15.75" customHeight="1" x14ac:dyDescent="0.25">
      <c r="E890" s="129"/>
    </row>
    <row r="891" spans="5:5" ht="15.75" customHeight="1" x14ac:dyDescent="0.25">
      <c r="E891" s="129"/>
    </row>
    <row r="892" spans="5:5" ht="15.75" customHeight="1" x14ac:dyDescent="0.25">
      <c r="E892" s="129"/>
    </row>
    <row r="893" spans="5:5" ht="15.75" customHeight="1" x14ac:dyDescent="0.25">
      <c r="E893" s="129"/>
    </row>
    <row r="894" spans="5:5" ht="15.75" customHeight="1" x14ac:dyDescent="0.25">
      <c r="E894" s="129"/>
    </row>
    <row r="895" spans="5:5" ht="15.75" customHeight="1" x14ac:dyDescent="0.25">
      <c r="E895" s="129"/>
    </row>
    <row r="896" spans="5:5" ht="15.75" customHeight="1" x14ac:dyDescent="0.25">
      <c r="E896" s="129"/>
    </row>
    <row r="897" spans="5:5" ht="15.75" customHeight="1" x14ac:dyDescent="0.25">
      <c r="E897" s="129"/>
    </row>
    <row r="898" spans="5:5" ht="15.75" customHeight="1" x14ac:dyDescent="0.25">
      <c r="E898" s="129"/>
    </row>
    <row r="899" spans="5:5" ht="15.75" customHeight="1" x14ac:dyDescent="0.25">
      <c r="E899" s="129"/>
    </row>
    <row r="900" spans="5:5" ht="15.75" customHeight="1" x14ac:dyDescent="0.25">
      <c r="E900" s="129"/>
    </row>
    <row r="901" spans="5:5" ht="15.75" customHeight="1" x14ac:dyDescent="0.25">
      <c r="E901" s="129"/>
    </row>
    <row r="902" spans="5:5" ht="15.75" customHeight="1" x14ac:dyDescent="0.25">
      <c r="E902" s="129"/>
    </row>
    <row r="903" spans="5:5" ht="15.75" customHeight="1" x14ac:dyDescent="0.25">
      <c r="E903" s="129"/>
    </row>
    <row r="904" spans="5:5" ht="15.75" customHeight="1" x14ac:dyDescent="0.25">
      <c r="E904" s="129"/>
    </row>
    <row r="905" spans="5:5" ht="15.75" customHeight="1" x14ac:dyDescent="0.25">
      <c r="E905" s="129"/>
    </row>
    <row r="906" spans="5:5" ht="15.75" customHeight="1" x14ac:dyDescent="0.25">
      <c r="E906" s="129"/>
    </row>
    <row r="907" spans="5:5" ht="15.75" customHeight="1" x14ac:dyDescent="0.25">
      <c r="E907" s="129"/>
    </row>
    <row r="908" spans="5:5" ht="15.75" customHeight="1" x14ac:dyDescent="0.25">
      <c r="E908" s="129"/>
    </row>
    <row r="909" spans="5:5" ht="15.75" customHeight="1" x14ac:dyDescent="0.25">
      <c r="E909" s="129"/>
    </row>
    <row r="910" spans="5:5" ht="15.75" customHeight="1" x14ac:dyDescent="0.25">
      <c r="E910" s="129"/>
    </row>
    <row r="911" spans="5:5" ht="15.75" customHeight="1" x14ac:dyDescent="0.25">
      <c r="E911" s="129"/>
    </row>
    <row r="912" spans="5:5" ht="15.75" customHeight="1" x14ac:dyDescent="0.25">
      <c r="E912" s="129"/>
    </row>
    <row r="913" spans="5:5" ht="15.75" customHeight="1" x14ac:dyDescent="0.25">
      <c r="E913" s="129"/>
    </row>
    <row r="914" spans="5:5" ht="15.75" customHeight="1" x14ac:dyDescent="0.25">
      <c r="E914" s="129"/>
    </row>
    <row r="915" spans="5:5" ht="15.75" customHeight="1" x14ac:dyDescent="0.25">
      <c r="E915" s="129"/>
    </row>
    <row r="916" spans="5:5" ht="15.75" customHeight="1" x14ac:dyDescent="0.25">
      <c r="E916" s="129"/>
    </row>
    <row r="917" spans="5:5" ht="15.75" customHeight="1" x14ac:dyDescent="0.25">
      <c r="E917" s="129"/>
    </row>
    <row r="918" spans="5:5" ht="15.75" customHeight="1" x14ac:dyDescent="0.25">
      <c r="E918" s="129"/>
    </row>
    <row r="919" spans="5:5" ht="15.75" customHeight="1" x14ac:dyDescent="0.25">
      <c r="E919" s="129"/>
    </row>
    <row r="920" spans="5:5" ht="15.75" customHeight="1" x14ac:dyDescent="0.25">
      <c r="E920" s="129"/>
    </row>
    <row r="921" spans="5:5" ht="15.75" customHeight="1" x14ac:dyDescent="0.25">
      <c r="E921" s="129"/>
    </row>
    <row r="922" spans="5:5" ht="15.75" customHeight="1" x14ac:dyDescent="0.25">
      <c r="E922" s="129"/>
    </row>
    <row r="923" spans="5:5" ht="15.75" customHeight="1" x14ac:dyDescent="0.25">
      <c r="E923" s="129"/>
    </row>
    <row r="924" spans="5:5" ht="15.75" customHeight="1" x14ac:dyDescent="0.25">
      <c r="E924" s="129"/>
    </row>
    <row r="925" spans="5:5" ht="15.75" customHeight="1" x14ac:dyDescent="0.25">
      <c r="E925" s="129"/>
    </row>
    <row r="926" spans="5:5" ht="15.75" customHeight="1" x14ac:dyDescent="0.25">
      <c r="E926" s="129"/>
    </row>
    <row r="927" spans="5:5" ht="15.75" customHeight="1" x14ac:dyDescent="0.25">
      <c r="E927" s="129"/>
    </row>
    <row r="928" spans="5:5" ht="15.75" customHeight="1" x14ac:dyDescent="0.25">
      <c r="E928" s="129"/>
    </row>
    <row r="929" spans="5:5" ht="15.75" customHeight="1" x14ac:dyDescent="0.25">
      <c r="E929" s="129"/>
    </row>
    <row r="930" spans="5:5" ht="15.75" customHeight="1" x14ac:dyDescent="0.25">
      <c r="E930" s="129"/>
    </row>
    <row r="931" spans="5:5" ht="15.75" customHeight="1" x14ac:dyDescent="0.25">
      <c r="E931" s="129"/>
    </row>
    <row r="932" spans="5:5" ht="15.75" customHeight="1" x14ac:dyDescent="0.25">
      <c r="E932" s="129"/>
    </row>
    <row r="933" spans="5:5" ht="15.75" customHeight="1" x14ac:dyDescent="0.25">
      <c r="E933" s="129"/>
    </row>
    <row r="934" spans="5:5" ht="15.75" customHeight="1" x14ac:dyDescent="0.25">
      <c r="E934" s="129"/>
    </row>
    <row r="935" spans="5:5" ht="15.75" customHeight="1" x14ac:dyDescent="0.25">
      <c r="E935" s="129"/>
    </row>
    <row r="936" spans="5:5" ht="15.75" customHeight="1" x14ac:dyDescent="0.25">
      <c r="E936" s="129"/>
    </row>
    <row r="937" spans="5:5" ht="15.75" customHeight="1" x14ac:dyDescent="0.25">
      <c r="E937" s="129"/>
    </row>
    <row r="938" spans="5:5" ht="15.75" customHeight="1" x14ac:dyDescent="0.25">
      <c r="E938" s="129"/>
    </row>
    <row r="939" spans="5:5" ht="15.75" customHeight="1" x14ac:dyDescent="0.25">
      <c r="E939" s="129"/>
    </row>
    <row r="940" spans="5:5" ht="15.75" customHeight="1" x14ac:dyDescent="0.25">
      <c r="E940" s="129"/>
    </row>
    <row r="941" spans="5:5" ht="15.75" customHeight="1" x14ac:dyDescent="0.25">
      <c r="E941" s="129"/>
    </row>
    <row r="942" spans="5:5" ht="15.75" customHeight="1" x14ac:dyDescent="0.25">
      <c r="E942" s="129"/>
    </row>
    <row r="943" spans="5:5" ht="15.75" customHeight="1" x14ac:dyDescent="0.25">
      <c r="E943" s="129"/>
    </row>
    <row r="944" spans="5:5" ht="15.75" customHeight="1" x14ac:dyDescent="0.25">
      <c r="E944" s="129"/>
    </row>
    <row r="945" spans="5:5" ht="15.75" customHeight="1" x14ac:dyDescent="0.25">
      <c r="E945" s="129"/>
    </row>
    <row r="946" spans="5:5" ht="15.75" customHeight="1" x14ac:dyDescent="0.25">
      <c r="E946" s="129"/>
    </row>
    <row r="947" spans="5:5" ht="15.75" customHeight="1" x14ac:dyDescent="0.25">
      <c r="E947" s="129"/>
    </row>
    <row r="948" spans="5:5" ht="15.75" customHeight="1" x14ac:dyDescent="0.25">
      <c r="E948" s="129"/>
    </row>
    <row r="949" spans="5:5" ht="15.75" customHeight="1" x14ac:dyDescent="0.25">
      <c r="E949" s="129"/>
    </row>
    <row r="950" spans="5:5" ht="15.75" customHeight="1" x14ac:dyDescent="0.25">
      <c r="E950" s="129"/>
    </row>
    <row r="951" spans="5:5" ht="15.75" customHeight="1" x14ac:dyDescent="0.25">
      <c r="E951" s="129"/>
    </row>
    <row r="952" spans="5:5" ht="15.75" customHeight="1" x14ac:dyDescent="0.25">
      <c r="E952" s="129"/>
    </row>
    <row r="953" spans="5:5" ht="15.75" customHeight="1" x14ac:dyDescent="0.25">
      <c r="E953" s="129"/>
    </row>
    <row r="954" spans="5:5" ht="15.75" customHeight="1" x14ac:dyDescent="0.25">
      <c r="E954" s="129"/>
    </row>
    <row r="955" spans="5:5" ht="15.75" customHeight="1" x14ac:dyDescent="0.25">
      <c r="E955" s="129"/>
    </row>
    <row r="956" spans="5:5" ht="15.75" customHeight="1" x14ac:dyDescent="0.25">
      <c r="E956" s="129"/>
    </row>
    <row r="957" spans="5:5" ht="15.75" customHeight="1" x14ac:dyDescent="0.25">
      <c r="E957" s="129"/>
    </row>
    <row r="958" spans="5:5" ht="15.75" customHeight="1" x14ac:dyDescent="0.25">
      <c r="E958" s="129"/>
    </row>
    <row r="959" spans="5:5" ht="15.75" customHeight="1" x14ac:dyDescent="0.25">
      <c r="E959" s="129"/>
    </row>
    <row r="960" spans="5:5" ht="15.75" customHeight="1" x14ac:dyDescent="0.25">
      <c r="E960" s="129"/>
    </row>
    <row r="961" spans="5:5" ht="15.75" customHeight="1" x14ac:dyDescent="0.25">
      <c r="E961" s="129"/>
    </row>
    <row r="962" spans="5:5" ht="15.75" customHeight="1" x14ac:dyDescent="0.25">
      <c r="E962" s="129"/>
    </row>
    <row r="963" spans="5:5" ht="15.75" customHeight="1" x14ac:dyDescent="0.25">
      <c r="E963" s="129"/>
    </row>
    <row r="964" spans="5:5" ht="15.75" customHeight="1" x14ac:dyDescent="0.25">
      <c r="E964" s="129"/>
    </row>
    <row r="965" spans="5:5" ht="15.75" customHeight="1" x14ac:dyDescent="0.25">
      <c r="E965" s="129"/>
    </row>
    <row r="966" spans="5:5" ht="15.75" customHeight="1" x14ac:dyDescent="0.25">
      <c r="E966" s="129"/>
    </row>
    <row r="967" spans="5:5" ht="15.75" customHeight="1" x14ac:dyDescent="0.25">
      <c r="E967" s="129"/>
    </row>
    <row r="968" spans="5:5" ht="15.75" customHeight="1" x14ac:dyDescent="0.25">
      <c r="E968" s="129"/>
    </row>
    <row r="969" spans="5:5" ht="15.75" customHeight="1" x14ac:dyDescent="0.25">
      <c r="E969" s="129"/>
    </row>
    <row r="970" spans="5:5" ht="15.75" customHeight="1" x14ac:dyDescent="0.25">
      <c r="E970" s="129"/>
    </row>
    <row r="971" spans="5:5" ht="15.75" customHeight="1" x14ac:dyDescent="0.25">
      <c r="E971" s="129"/>
    </row>
    <row r="972" spans="5:5" ht="15.75" customHeight="1" x14ac:dyDescent="0.25">
      <c r="E972" s="129"/>
    </row>
    <row r="973" spans="5:5" ht="15.75" customHeight="1" x14ac:dyDescent="0.25">
      <c r="E973" s="129"/>
    </row>
    <row r="974" spans="5:5" ht="15.75" customHeight="1" x14ac:dyDescent="0.25">
      <c r="E974" s="129"/>
    </row>
    <row r="975" spans="5:5" ht="15.75" customHeight="1" x14ac:dyDescent="0.25">
      <c r="E975" s="129"/>
    </row>
    <row r="976" spans="5:5" ht="15.75" customHeight="1" x14ac:dyDescent="0.25">
      <c r="E976" s="129"/>
    </row>
    <row r="977" spans="5:5" ht="15.75" customHeight="1" x14ac:dyDescent="0.25">
      <c r="E977" s="129"/>
    </row>
    <row r="978" spans="5:5" ht="15.75" customHeight="1" x14ac:dyDescent="0.25">
      <c r="E978" s="129"/>
    </row>
    <row r="979" spans="5:5" ht="15.75" customHeight="1" x14ac:dyDescent="0.25">
      <c r="E979" s="129"/>
    </row>
    <row r="980" spans="5:5" ht="15.75" customHeight="1" x14ac:dyDescent="0.25">
      <c r="E980" s="129"/>
    </row>
    <row r="981" spans="5:5" ht="15.75" customHeight="1" x14ac:dyDescent="0.25">
      <c r="E981" s="129"/>
    </row>
    <row r="982" spans="5:5" ht="15.75" customHeight="1" x14ac:dyDescent="0.25">
      <c r="E982" s="129"/>
    </row>
    <row r="983" spans="5:5" ht="15.75" customHeight="1" x14ac:dyDescent="0.25">
      <c r="E983" s="129"/>
    </row>
    <row r="984" spans="5:5" ht="15.75" customHeight="1" x14ac:dyDescent="0.25">
      <c r="E984" s="129"/>
    </row>
    <row r="985" spans="5:5" ht="15.75" customHeight="1" x14ac:dyDescent="0.25">
      <c r="E985" s="129"/>
    </row>
    <row r="986" spans="5:5" ht="15.75" customHeight="1" x14ac:dyDescent="0.25">
      <c r="E986" s="129"/>
    </row>
    <row r="987" spans="5:5" ht="15.75" customHeight="1" x14ac:dyDescent="0.25">
      <c r="E987" s="129"/>
    </row>
    <row r="988" spans="5:5" ht="15.75" customHeight="1" x14ac:dyDescent="0.25">
      <c r="E988" s="129"/>
    </row>
    <row r="989" spans="5:5" ht="15.75" customHeight="1" x14ac:dyDescent="0.25">
      <c r="E989" s="129"/>
    </row>
    <row r="990" spans="5:5" ht="15.75" customHeight="1" x14ac:dyDescent="0.25">
      <c r="E990" s="129"/>
    </row>
    <row r="991" spans="5:5" ht="15.75" customHeight="1" x14ac:dyDescent="0.25">
      <c r="E991" s="129"/>
    </row>
    <row r="992" spans="5:5" ht="15.75" customHeight="1" x14ac:dyDescent="0.25">
      <c r="E992" s="129"/>
    </row>
    <row r="993" spans="5:5" ht="15.75" customHeight="1" x14ac:dyDescent="0.25">
      <c r="E993" s="129"/>
    </row>
    <row r="994" spans="5:5" ht="15.75" customHeight="1" x14ac:dyDescent="0.25">
      <c r="E994" s="129"/>
    </row>
    <row r="995" spans="5:5" ht="15.75" customHeight="1" x14ac:dyDescent="0.25">
      <c r="E995" s="129"/>
    </row>
    <row r="996" spans="5:5" ht="15.75" customHeight="1" x14ac:dyDescent="0.25">
      <c r="E996" s="129"/>
    </row>
    <row r="997" spans="5:5" ht="15.75" customHeight="1" x14ac:dyDescent="0.25">
      <c r="E997" s="129"/>
    </row>
    <row r="998" spans="5:5" ht="15.75" customHeight="1" x14ac:dyDescent="0.25">
      <c r="E998" s="129"/>
    </row>
    <row r="999" spans="5:5" ht="15.75" customHeight="1" x14ac:dyDescent="0.25">
      <c r="E999" s="129"/>
    </row>
    <row r="1000" spans="5:5" ht="15.75" customHeight="1" x14ac:dyDescent="0.25">
      <c r="E1000" s="129"/>
    </row>
    <row r="1001" spans="5:5" ht="15.75" customHeight="1" x14ac:dyDescent="0.25">
      <c r="E1001" s="129"/>
    </row>
    <row r="1002" spans="5:5" ht="15.75" customHeight="1" x14ac:dyDescent="0.25">
      <c r="E1002" s="129"/>
    </row>
  </sheetData>
  <mergeCells count="44">
    <mergeCell ref="B72:E72"/>
    <mergeCell ref="B73:E73"/>
    <mergeCell ref="B55:E55"/>
    <mergeCell ref="B56:E56"/>
    <mergeCell ref="C57:D57"/>
    <mergeCell ref="B63:E63"/>
    <mergeCell ref="B67:E67"/>
    <mergeCell ref="B71:E71"/>
    <mergeCell ref="B51:E51"/>
    <mergeCell ref="B17:C17"/>
    <mergeCell ref="F17:L17"/>
    <mergeCell ref="B18:C18"/>
    <mergeCell ref="F18:L18"/>
    <mergeCell ref="B19:I19"/>
    <mergeCell ref="J19:L19"/>
    <mergeCell ref="B27:E27"/>
    <mergeCell ref="B31:E31"/>
    <mergeCell ref="B35:E35"/>
    <mergeCell ref="B36:E36"/>
    <mergeCell ref="B45:E45"/>
    <mergeCell ref="B14:C14"/>
    <mergeCell ref="F14:L14"/>
    <mergeCell ref="B15:C15"/>
    <mergeCell ref="F15:L15"/>
    <mergeCell ref="B16:C16"/>
    <mergeCell ref="F16:L16"/>
    <mergeCell ref="B11:C11"/>
    <mergeCell ref="F11:L11"/>
    <mergeCell ref="B12:C12"/>
    <mergeCell ref="F12:L12"/>
    <mergeCell ref="B13:C13"/>
    <mergeCell ref="F13:L13"/>
    <mergeCell ref="B8:C8"/>
    <mergeCell ref="F8:L8"/>
    <mergeCell ref="B9:C9"/>
    <mergeCell ref="F9:L9"/>
    <mergeCell ref="B10:C10"/>
    <mergeCell ref="F10:L10"/>
    <mergeCell ref="B3:L3"/>
    <mergeCell ref="B4:L4"/>
    <mergeCell ref="B5:L5"/>
    <mergeCell ref="B6:L6"/>
    <mergeCell ref="B7:C7"/>
    <mergeCell ref="F7:L7"/>
  </mergeCells>
  <phoneticPr fontId="37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P1002"/>
  <sheetViews>
    <sheetView zoomScaleNormal="100" workbookViewId="0">
      <selection activeCell="B5" sqref="B5:L5"/>
    </sheetView>
  </sheetViews>
  <sheetFormatPr baseColWidth="10" defaultColWidth="14.42578125" defaultRowHeight="15" x14ac:dyDescent="0.25"/>
  <cols>
    <col min="1" max="2" width="5.28515625" customWidth="1"/>
    <col min="3" max="3" width="37.85546875" customWidth="1"/>
    <col min="4" max="4" width="8.42578125" customWidth="1"/>
    <col min="5" max="5" width="7.85546875" customWidth="1"/>
    <col min="6" max="6" width="19.85546875" bestFit="1" customWidth="1"/>
    <col min="7" max="7" width="19.85546875" customWidth="1"/>
    <col min="8" max="8" width="13.42578125" bestFit="1" customWidth="1"/>
    <col min="9" max="11" width="10.7109375" customWidth="1"/>
    <col min="12" max="12" width="13.28515625" customWidth="1"/>
    <col min="13" max="27" width="10.7109375" customWidth="1"/>
  </cols>
  <sheetData>
    <row r="1" spans="2:12" x14ac:dyDescent="0.25">
      <c r="E1" s="129"/>
    </row>
    <row r="2" spans="2:12" ht="15.75" thickBot="1" x14ac:dyDescent="0.3">
      <c r="E2" s="129"/>
    </row>
    <row r="3" spans="2:12" x14ac:dyDescent="0.25">
      <c r="B3" s="471" t="s">
        <v>55</v>
      </c>
      <c r="C3" s="472"/>
      <c r="D3" s="472"/>
      <c r="E3" s="472"/>
      <c r="F3" s="472"/>
      <c r="G3" s="472"/>
      <c r="H3" s="472"/>
      <c r="I3" s="472"/>
      <c r="J3" s="472"/>
      <c r="K3" s="472"/>
      <c r="L3" s="473"/>
    </row>
    <row r="4" spans="2:12" x14ac:dyDescent="0.25">
      <c r="B4" s="474" t="s">
        <v>303</v>
      </c>
      <c r="C4" s="376"/>
      <c r="D4" s="376"/>
      <c r="E4" s="376"/>
      <c r="F4" s="376"/>
      <c r="G4" s="376"/>
      <c r="H4" s="376"/>
      <c r="I4" s="376"/>
      <c r="J4" s="376"/>
      <c r="K4" s="376"/>
      <c r="L4" s="475"/>
    </row>
    <row r="5" spans="2:12" x14ac:dyDescent="0.25">
      <c r="B5" s="476" t="s">
        <v>255</v>
      </c>
      <c r="C5" s="376"/>
      <c r="D5" s="376"/>
      <c r="E5" s="376"/>
      <c r="F5" s="376"/>
      <c r="G5" s="376"/>
      <c r="H5" s="376"/>
      <c r="I5" s="376"/>
      <c r="J5" s="376"/>
      <c r="K5" s="376"/>
      <c r="L5" s="475"/>
    </row>
    <row r="6" spans="2:12" x14ac:dyDescent="0.25">
      <c r="B6" s="476" t="s">
        <v>57</v>
      </c>
      <c r="C6" s="376"/>
      <c r="D6" s="376"/>
      <c r="E6" s="376"/>
      <c r="F6" s="376"/>
      <c r="G6" s="376"/>
      <c r="H6" s="376"/>
      <c r="I6" s="376"/>
      <c r="J6" s="376"/>
      <c r="K6" s="376"/>
      <c r="L6" s="475"/>
    </row>
    <row r="7" spans="2:12" x14ac:dyDescent="0.25">
      <c r="B7" s="477" t="s">
        <v>58</v>
      </c>
      <c r="C7" s="478"/>
      <c r="D7" s="143" t="s">
        <v>35</v>
      </c>
      <c r="E7" s="143" t="s">
        <v>59</v>
      </c>
      <c r="F7" s="479" t="s">
        <v>60</v>
      </c>
      <c r="G7" s="479"/>
      <c r="H7" s="478"/>
      <c r="I7" s="478"/>
      <c r="J7" s="478"/>
      <c r="K7" s="478"/>
      <c r="L7" s="480"/>
    </row>
    <row r="8" spans="2:12" x14ac:dyDescent="0.25">
      <c r="B8" s="481" t="s">
        <v>61</v>
      </c>
      <c r="C8" s="478"/>
      <c r="D8" s="144" t="s">
        <v>127</v>
      </c>
      <c r="E8" s="145">
        <v>1</v>
      </c>
      <c r="F8" s="482" t="s">
        <v>190</v>
      </c>
      <c r="G8" s="482"/>
      <c r="H8" s="478"/>
      <c r="I8" s="478"/>
      <c r="J8" s="478"/>
      <c r="K8" s="478"/>
      <c r="L8" s="480"/>
    </row>
    <row r="9" spans="2:12" ht="22.5" customHeight="1" x14ac:dyDescent="0.25">
      <c r="B9" s="483" t="s">
        <v>191</v>
      </c>
      <c r="C9" s="478"/>
      <c r="D9" s="146" t="s">
        <v>154</v>
      </c>
      <c r="E9" s="147">
        <v>75</v>
      </c>
      <c r="F9" s="482"/>
      <c r="G9" s="482"/>
      <c r="H9" s="478"/>
      <c r="I9" s="478"/>
      <c r="J9" s="478"/>
      <c r="K9" s="478"/>
      <c r="L9" s="480"/>
    </row>
    <row r="10" spans="2:12" x14ac:dyDescent="0.25">
      <c r="B10" s="481" t="s">
        <v>192</v>
      </c>
      <c r="C10" s="478"/>
      <c r="D10" s="144" t="s">
        <v>116</v>
      </c>
      <c r="E10" s="148">
        <v>0.2</v>
      </c>
      <c r="F10" s="482"/>
      <c r="G10" s="482"/>
      <c r="H10" s="478"/>
      <c r="I10" s="478"/>
      <c r="J10" s="478"/>
      <c r="K10" s="478"/>
      <c r="L10" s="480"/>
    </row>
    <row r="11" spans="2:12" x14ac:dyDescent="0.25">
      <c r="B11" s="481" t="s">
        <v>193</v>
      </c>
      <c r="C11" s="478"/>
      <c r="D11" s="144" t="s">
        <v>194</v>
      </c>
      <c r="E11" s="145">
        <v>80</v>
      </c>
      <c r="F11" s="482" t="s">
        <v>195</v>
      </c>
      <c r="G11" s="482"/>
      <c r="H11" s="478"/>
      <c r="I11" s="478"/>
      <c r="J11" s="478"/>
      <c r="K11" s="478"/>
      <c r="L11" s="480"/>
    </row>
    <row r="12" spans="2:12" x14ac:dyDescent="0.25">
      <c r="B12" s="481" t="s">
        <v>196</v>
      </c>
      <c r="C12" s="478"/>
      <c r="D12" s="144" t="s">
        <v>13</v>
      </c>
      <c r="E12" s="149">
        <v>6</v>
      </c>
      <c r="F12" s="482"/>
      <c r="G12" s="482"/>
      <c r="H12" s="478"/>
      <c r="I12" s="478"/>
      <c r="J12" s="478"/>
      <c r="K12" s="478"/>
      <c r="L12" s="480"/>
    </row>
    <row r="13" spans="2:12" x14ac:dyDescent="0.25">
      <c r="B13" s="481" t="s">
        <v>134</v>
      </c>
      <c r="C13" s="478"/>
      <c r="D13" s="144" t="s">
        <v>13</v>
      </c>
      <c r="E13" s="145">
        <v>1</v>
      </c>
      <c r="F13" s="482" t="s">
        <v>122</v>
      </c>
      <c r="G13" s="482"/>
      <c r="H13" s="478"/>
      <c r="I13" s="478"/>
      <c r="J13" s="478"/>
      <c r="K13" s="478"/>
      <c r="L13" s="480"/>
    </row>
    <row r="14" spans="2:12" x14ac:dyDescent="0.25">
      <c r="B14" s="481" t="s">
        <v>197</v>
      </c>
      <c r="C14" s="478"/>
      <c r="D14" s="144" t="s">
        <v>194</v>
      </c>
      <c r="E14" s="145">
        <v>3</v>
      </c>
      <c r="F14" s="482" t="s">
        <v>198</v>
      </c>
      <c r="G14" s="482"/>
      <c r="H14" s="478"/>
      <c r="I14" s="478"/>
      <c r="J14" s="478"/>
      <c r="K14" s="478"/>
      <c r="L14" s="480"/>
    </row>
    <row r="15" spans="2:12" x14ac:dyDescent="0.25">
      <c r="B15" s="481" t="s">
        <v>199</v>
      </c>
      <c r="C15" s="478"/>
      <c r="D15" s="144" t="s">
        <v>13</v>
      </c>
      <c r="E15" s="145">
        <v>0.05</v>
      </c>
      <c r="F15" s="482"/>
      <c r="G15" s="482"/>
      <c r="H15" s="478"/>
      <c r="I15" s="478"/>
      <c r="J15" s="478"/>
      <c r="K15" s="478"/>
      <c r="L15" s="480"/>
    </row>
    <row r="16" spans="2:12" x14ac:dyDescent="0.25">
      <c r="B16" s="481" t="s">
        <v>200</v>
      </c>
      <c r="C16" s="478"/>
      <c r="D16" s="144" t="s">
        <v>127</v>
      </c>
      <c r="E16" s="150">
        <v>0</v>
      </c>
      <c r="F16" s="482" t="s">
        <v>201</v>
      </c>
      <c r="G16" s="482"/>
      <c r="H16" s="478"/>
      <c r="I16" s="478"/>
      <c r="J16" s="478"/>
      <c r="K16" s="478"/>
      <c r="L16" s="480"/>
    </row>
    <row r="17" spans="2:16" x14ac:dyDescent="0.25">
      <c r="B17" s="481" t="s">
        <v>202</v>
      </c>
      <c r="C17" s="478"/>
      <c r="D17" s="144" t="s">
        <v>127</v>
      </c>
      <c r="E17" s="151">
        <v>0</v>
      </c>
      <c r="F17" s="482" t="s">
        <v>203</v>
      </c>
      <c r="G17" s="482"/>
      <c r="H17" s="478"/>
      <c r="I17" s="478"/>
      <c r="J17" s="478"/>
      <c r="K17" s="478"/>
      <c r="L17" s="480"/>
    </row>
    <row r="18" spans="2:16" x14ac:dyDescent="0.25">
      <c r="B18" s="481" t="s">
        <v>204</v>
      </c>
      <c r="C18" s="478"/>
      <c r="D18" s="144" t="s">
        <v>127</v>
      </c>
      <c r="E18" s="152">
        <v>0</v>
      </c>
      <c r="F18" s="482" t="s">
        <v>205</v>
      </c>
      <c r="G18" s="482"/>
      <c r="H18" s="478"/>
      <c r="I18" s="478"/>
      <c r="J18" s="478"/>
      <c r="K18" s="478"/>
      <c r="L18" s="480"/>
    </row>
    <row r="19" spans="2:16" ht="6" customHeight="1" x14ac:dyDescent="0.25">
      <c r="B19" s="486"/>
      <c r="C19" s="478"/>
      <c r="D19" s="478"/>
      <c r="E19" s="478"/>
      <c r="F19" s="478"/>
      <c r="G19" s="478"/>
      <c r="H19" s="478"/>
      <c r="I19" s="478"/>
      <c r="J19" s="487"/>
      <c r="K19" s="478"/>
      <c r="L19" s="480"/>
    </row>
    <row r="20" spans="2:16" ht="25.5" x14ac:dyDescent="0.25">
      <c r="B20" s="154" t="s">
        <v>81</v>
      </c>
      <c r="C20" s="153" t="s">
        <v>58</v>
      </c>
      <c r="D20" s="153" t="s">
        <v>35</v>
      </c>
      <c r="E20" s="153" t="s">
        <v>59</v>
      </c>
      <c r="F20" s="153" t="s">
        <v>298</v>
      </c>
      <c r="G20" s="153" t="s">
        <v>299</v>
      </c>
      <c r="H20" s="153" t="s">
        <v>82</v>
      </c>
      <c r="I20" s="153" t="s">
        <v>83</v>
      </c>
      <c r="J20" s="153" t="s">
        <v>84</v>
      </c>
      <c r="K20" s="153" t="s">
        <v>85</v>
      </c>
      <c r="L20" s="155" t="s">
        <v>86</v>
      </c>
    </row>
    <row r="21" spans="2:16" ht="15.75" customHeight="1" x14ac:dyDescent="0.25">
      <c r="B21" s="318">
        <v>1</v>
      </c>
      <c r="C21" s="319" t="s">
        <v>206</v>
      </c>
      <c r="D21" s="319"/>
      <c r="E21" s="320"/>
      <c r="F21" s="321"/>
      <c r="G21" s="321"/>
      <c r="H21" s="322"/>
      <c r="I21" s="320"/>
      <c r="J21" s="323"/>
      <c r="K21" s="321"/>
      <c r="L21" s="324"/>
    </row>
    <row r="22" spans="2:16" ht="15.75" customHeight="1" x14ac:dyDescent="0.25">
      <c r="B22" s="325" t="s">
        <v>88</v>
      </c>
      <c r="C22" s="326" t="s">
        <v>87</v>
      </c>
      <c r="D22" s="326"/>
      <c r="E22" s="320"/>
      <c r="F22" s="321"/>
      <c r="G22" s="321"/>
      <c r="H22" s="322"/>
      <c r="I22" s="320"/>
      <c r="J22" s="323"/>
      <c r="K22" s="321"/>
      <c r="L22" s="324"/>
    </row>
    <row r="23" spans="2:16" ht="29.25" customHeight="1" x14ac:dyDescent="0.25">
      <c r="B23" s="327" t="s">
        <v>207</v>
      </c>
      <c r="C23" s="328" t="s">
        <v>208</v>
      </c>
      <c r="D23" s="329" t="s">
        <v>22</v>
      </c>
      <c r="E23" s="329">
        <v>75</v>
      </c>
      <c r="F23" s="583">
        <v>1358</v>
      </c>
      <c r="G23" s="583">
        <f>F23*1.06</f>
        <v>1439.48</v>
      </c>
      <c r="H23" s="583">
        <f>+G23*E23</f>
        <v>107961</v>
      </c>
      <c r="I23" s="329">
        <f t="shared" ref="I23:I26" si="0">E$16</f>
        <v>0</v>
      </c>
      <c r="J23" s="329">
        <f t="shared" ref="J23:J26" si="1">+I23*H23</f>
        <v>0</v>
      </c>
      <c r="K23" s="329">
        <f t="shared" ref="K23:K26" si="2">J23-L23</f>
        <v>0</v>
      </c>
      <c r="L23" s="330"/>
      <c r="O23" s="29">
        <v>2005</v>
      </c>
      <c r="P23">
        <v>2022</v>
      </c>
    </row>
    <row r="24" spans="2:16" ht="15.75" customHeight="1" x14ac:dyDescent="0.25">
      <c r="B24" s="327" t="s">
        <v>209</v>
      </c>
      <c r="C24" s="144" t="s">
        <v>25</v>
      </c>
      <c r="D24" s="329" t="s">
        <v>22</v>
      </c>
      <c r="E24" s="329">
        <v>75</v>
      </c>
      <c r="F24" s="584">
        <v>489</v>
      </c>
      <c r="G24" s="583">
        <f t="shared" ref="G24:G72" si="3">F24*1.06</f>
        <v>518.34</v>
      </c>
      <c r="H24" s="583">
        <f t="shared" ref="H24:H26" si="4">+G24*E24</f>
        <v>38875.5</v>
      </c>
      <c r="I24" s="329">
        <f t="shared" si="0"/>
        <v>0</v>
      </c>
      <c r="J24" s="329">
        <f t="shared" si="1"/>
        <v>0</v>
      </c>
      <c r="K24" s="321">
        <f t="shared" si="2"/>
        <v>0</v>
      </c>
      <c r="L24" s="330"/>
      <c r="P24" s="28">
        <f>P23-O23</f>
        <v>17</v>
      </c>
    </row>
    <row r="25" spans="2:16" ht="15.75" customHeight="1" x14ac:dyDescent="0.25">
      <c r="B25" s="327" t="s">
        <v>210</v>
      </c>
      <c r="C25" s="144" t="s">
        <v>30</v>
      </c>
      <c r="D25" s="329" t="s">
        <v>22</v>
      </c>
      <c r="E25" s="329">
        <v>75</v>
      </c>
      <c r="F25" s="584">
        <v>306</v>
      </c>
      <c r="G25" s="583">
        <f t="shared" si="3"/>
        <v>324.36</v>
      </c>
      <c r="H25" s="583">
        <f t="shared" si="4"/>
        <v>24327</v>
      </c>
      <c r="I25" s="329"/>
      <c r="J25" s="329"/>
      <c r="K25" s="321"/>
      <c r="L25" s="330"/>
    </row>
    <row r="26" spans="2:16" ht="15.75" customHeight="1" x14ac:dyDescent="0.25">
      <c r="B26" s="327" t="s">
        <v>252</v>
      </c>
      <c r="C26" s="144" t="s">
        <v>211</v>
      </c>
      <c r="D26" s="329" t="s">
        <v>13</v>
      </c>
      <c r="E26" s="321">
        <v>7</v>
      </c>
      <c r="F26" s="584">
        <v>509</v>
      </c>
      <c r="G26" s="583">
        <f t="shared" si="3"/>
        <v>539.54000000000008</v>
      </c>
      <c r="H26" s="583">
        <f t="shared" si="4"/>
        <v>3776.7800000000007</v>
      </c>
      <c r="I26" s="329">
        <f t="shared" si="0"/>
        <v>0</v>
      </c>
      <c r="J26" s="320">
        <f t="shared" si="1"/>
        <v>0</v>
      </c>
      <c r="K26" s="321">
        <f t="shared" si="2"/>
        <v>0</v>
      </c>
      <c r="L26" s="330">
        <f>J26</f>
        <v>0</v>
      </c>
    </row>
    <row r="27" spans="2:16" ht="15.75" customHeight="1" x14ac:dyDescent="0.25">
      <c r="B27" s="486" t="s">
        <v>212</v>
      </c>
      <c r="C27" s="478"/>
      <c r="D27" s="478"/>
      <c r="E27" s="478"/>
      <c r="F27" s="584"/>
      <c r="G27" s="583"/>
      <c r="H27" s="585">
        <f>SUM(H23:H26)</f>
        <v>174940.28</v>
      </c>
      <c r="I27" s="322"/>
      <c r="J27" s="322">
        <f t="shared" ref="J27:L27" si="5">SUM(J23:J26)</f>
        <v>0</v>
      </c>
      <c r="K27" s="322">
        <f t="shared" si="5"/>
        <v>0</v>
      </c>
      <c r="L27" s="331">
        <f t="shared" si="5"/>
        <v>0</v>
      </c>
    </row>
    <row r="28" spans="2:16" ht="15.75" customHeight="1" x14ac:dyDescent="0.25">
      <c r="B28" s="325" t="s">
        <v>89</v>
      </c>
      <c r="C28" s="326" t="s">
        <v>98</v>
      </c>
      <c r="D28" s="326"/>
      <c r="E28" s="323"/>
      <c r="F28" s="585"/>
      <c r="G28" s="583"/>
      <c r="H28" s="585"/>
      <c r="I28" s="323"/>
      <c r="J28" s="323"/>
      <c r="K28" s="322"/>
      <c r="L28" s="331"/>
    </row>
    <row r="29" spans="2:16" ht="15.75" customHeight="1" x14ac:dyDescent="0.25">
      <c r="B29" s="332" t="s">
        <v>213</v>
      </c>
      <c r="C29" s="144" t="s">
        <v>43</v>
      </c>
      <c r="D29" s="320" t="s">
        <v>214</v>
      </c>
      <c r="E29" s="321">
        <v>6</v>
      </c>
      <c r="F29" s="584">
        <v>7950</v>
      </c>
      <c r="G29" s="583">
        <f t="shared" si="3"/>
        <v>8427</v>
      </c>
      <c r="H29" s="583">
        <f>+G29*E29</f>
        <v>50562</v>
      </c>
      <c r="I29" s="329">
        <f t="shared" ref="I29:I30" si="6">E$16</f>
        <v>0</v>
      </c>
      <c r="J29" s="320">
        <f t="shared" ref="J29:J30" si="7">+I29*H29</f>
        <v>0</v>
      </c>
      <c r="K29" s="321">
        <f t="shared" ref="K29:K30" si="8">J29-L29</f>
        <v>0</v>
      </c>
      <c r="L29" s="330"/>
    </row>
    <row r="30" spans="2:16" ht="15.75" customHeight="1" x14ac:dyDescent="0.25">
      <c r="B30" s="332" t="s">
        <v>215</v>
      </c>
      <c r="C30" s="144" t="s">
        <v>50</v>
      </c>
      <c r="D30" s="320" t="s">
        <v>13</v>
      </c>
      <c r="E30" s="321">
        <v>1</v>
      </c>
      <c r="F30" s="584">
        <v>38000</v>
      </c>
      <c r="G30" s="583">
        <f t="shared" si="3"/>
        <v>40280</v>
      </c>
      <c r="H30" s="583">
        <f>+G30*E30</f>
        <v>40280</v>
      </c>
      <c r="I30" s="329">
        <f t="shared" si="6"/>
        <v>0</v>
      </c>
      <c r="J30" s="320">
        <f t="shared" si="7"/>
        <v>0</v>
      </c>
      <c r="K30" s="321">
        <f t="shared" si="8"/>
        <v>0</v>
      </c>
      <c r="L30" s="330"/>
    </row>
    <row r="31" spans="2:16" ht="15.75" customHeight="1" x14ac:dyDescent="0.25">
      <c r="B31" s="486" t="s">
        <v>216</v>
      </c>
      <c r="C31" s="478"/>
      <c r="D31" s="478"/>
      <c r="E31" s="478"/>
      <c r="F31" s="584"/>
      <c r="G31" s="583"/>
      <c r="H31" s="585">
        <f>SUM(H29:H30)</f>
        <v>90842</v>
      </c>
      <c r="I31" s="320"/>
      <c r="J31" s="322">
        <f t="shared" ref="J31:L31" si="9">SUM(J29:J30)</f>
        <v>0</v>
      </c>
      <c r="K31" s="322">
        <f t="shared" si="9"/>
        <v>0</v>
      </c>
      <c r="L31" s="331">
        <f t="shared" si="9"/>
        <v>0</v>
      </c>
    </row>
    <row r="32" spans="2:16" ht="15.75" customHeight="1" x14ac:dyDescent="0.25">
      <c r="B32" s="325" t="s">
        <v>90</v>
      </c>
      <c r="C32" s="326" t="s">
        <v>107</v>
      </c>
      <c r="D32" s="326"/>
      <c r="E32" s="320"/>
      <c r="F32" s="584"/>
      <c r="G32" s="583"/>
      <c r="H32" s="585"/>
      <c r="I32" s="320"/>
      <c r="J32" s="323"/>
      <c r="K32" s="321"/>
      <c r="L32" s="324"/>
    </row>
    <row r="33" spans="2:12" ht="15.75" customHeight="1" x14ac:dyDescent="0.25">
      <c r="B33" s="332" t="s">
        <v>217</v>
      </c>
      <c r="C33" s="144" t="s">
        <v>0</v>
      </c>
      <c r="D33" s="148">
        <v>0.05</v>
      </c>
      <c r="E33" s="321">
        <v>1</v>
      </c>
      <c r="F33" s="584">
        <v>8252</v>
      </c>
      <c r="G33" s="583">
        <f t="shared" si="3"/>
        <v>8747.1200000000008</v>
      </c>
      <c r="H33" s="583">
        <f>+G33*E33</f>
        <v>8747.1200000000008</v>
      </c>
      <c r="I33" s="329">
        <f t="shared" ref="I33:I34" si="10">E$16</f>
        <v>0</v>
      </c>
      <c r="J33" s="320">
        <f t="shared" ref="J33:J34" si="11">+I33*H33</f>
        <v>0</v>
      </c>
      <c r="K33" s="321">
        <f t="shared" ref="K33:K34" si="12">J33-L33</f>
        <v>0</v>
      </c>
      <c r="L33" s="330"/>
    </row>
    <row r="34" spans="2:12" ht="15.75" customHeight="1" x14ac:dyDescent="0.25">
      <c r="B34" s="332" t="s">
        <v>218</v>
      </c>
      <c r="C34" s="144" t="s">
        <v>219</v>
      </c>
      <c r="D34" s="148">
        <v>0.2</v>
      </c>
      <c r="E34" s="321">
        <v>1</v>
      </c>
      <c r="F34" s="584">
        <v>17140</v>
      </c>
      <c r="G34" s="583">
        <f t="shared" si="3"/>
        <v>18168.400000000001</v>
      </c>
      <c r="H34" s="583">
        <f>+G34*E34</f>
        <v>18168.400000000001</v>
      </c>
      <c r="I34" s="329">
        <f t="shared" si="10"/>
        <v>0</v>
      </c>
      <c r="J34" s="320">
        <f t="shared" si="11"/>
        <v>0</v>
      </c>
      <c r="K34" s="321">
        <f t="shared" si="12"/>
        <v>0</v>
      </c>
      <c r="L34" s="330">
        <f>J34</f>
        <v>0</v>
      </c>
    </row>
    <row r="35" spans="2:12" ht="15.75" customHeight="1" x14ac:dyDescent="0.25">
      <c r="B35" s="486" t="s">
        <v>220</v>
      </c>
      <c r="C35" s="478"/>
      <c r="D35" s="478"/>
      <c r="E35" s="478"/>
      <c r="F35" s="584"/>
      <c r="G35" s="583"/>
      <c r="H35" s="585">
        <f>SUM(H33:H34)</f>
        <v>26915.520000000004</v>
      </c>
      <c r="I35" s="323"/>
      <c r="J35" s="322">
        <f t="shared" ref="J35:L35" si="13">SUM(J33:J34)</f>
        <v>0</v>
      </c>
      <c r="K35" s="322">
        <f t="shared" si="13"/>
        <v>0</v>
      </c>
      <c r="L35" s="331">
        <f t="shared" si="13"/>
        <v>0</v>
      </c>
    </row>
    <row r="36" spans="2:12" ht="15.75" customHeight="1" x14ac:dyDescent="0.25">
      <c r="B36" s="486" t="s">
        <v>221</v>
      </c>
      <c r="C36" s="478"/>
      <c r="D36" s="478"/>
      <c r="E36" s="478"/>
      <c r="F36" s="584"/>
      <c r="G36" s="583"/>
      <c r="H36" s="585">
        <f>H35+H31+H27</f>
        <v>292697.8</v>
      </c>
      <c r="I36" s="317"/>
      <c r="J36" s="322">
        <f t="shared" ref="J36:L36" si="14">J35+J31+J27</f>
        <v>0</v>
      </c>
      <c r="K36" s="322">
        <f t="shared" si="14"/>
        <v>0</v>
      </c>
      <c r="L36" s="331">
        <f t="shared" si="14"/>
        <v>0</v>
      </c>
    </row>
    <row r="37" spans="2:12" ht="15.75" customHeight="1" x14ac:dyDescent="0.25">
      <c r="B37" s="318">
        <v>2</v>
      </c>
      <c r="C37" s="326" t="s">
        <v>222</v>
      </c>
      <c r="D37" s="326"/>
      <c r="E37" s="317"/>
      <c r="F37" s="585"/>
      <c r="G37" s="583"/>
      <c r="H37" s="585"/>
      <c r="I37" s="184"/>
      <c r="J37" s="333"/>
      <c r="K37" s="334"/>
      <c r="L37" s="335"/>
    </row>
    <row r="38" spans="2:12" ht="15.75" customHeight="1" x14ac:dyDescent="0.25">
      <c r="B38" s="332" t="s">
        <v>99</v>
      </c>
      <c r="C38" s="326" t="s">
        <v>87</v>
      </c>
      <c r="D38" s="326"/>
      <c r="E38" s="145"/>
      <c r="F38" s="584"/>
      <c r="G38" s="583"/>
      <c r="H38" s="585"/>
      <c r="I38" s="329"/>
      <c r="J38" s="321"/>
      <c r="K38" s="321"/>
      <c r="L38" s="324"/>
    </row>
    <row r="39" spans="2:12" ht="15.75" customHeight="1" x14ac:dyDescent="0.25">
      <c r="B39" s="332" t="s">
        <v>223</v>
      </c>
      <c r="C39" s="144" t="s">
        <v>28</v>
      </c>
      <c r="D39" s="145" t="s">
        <v>7</v>
      </c>
      <c r="E39" s="321">
        <v>15</v>
      </c>
      <c r="F39" s="584">
        <v>1358</v>
      </c>
      <c r="G39" s="583">
        <f t="shared" si="3"/>
        <v>1439.48</v>
      </c>
      <c r="H39" s="584">
        <f>E39*G39</f>
        <v>21592.2</v>
      </c>
      <c r="I39" s="329">
        <f t="shared" ref="I39:I44" si="15">E$17</f>
        <v>0</v>
      </c>
      <c r="J39" s="321">
        <f t="shared" ref="J39:J44" si="16">+I39*H39</f>
        <v>0</v>
      </c>
      <c r="K39" s="321">
        <f t="shared" ref="K39:K44" si="17">J39-L39</f>
        <v>0</v>
      </c>
      <c r="L39" s="324"/>
    </row>
    <row r="40" spans="2:12" ht="15.75" customHeight="1" x14ac:dyDescent="0.25">
      <c r="B40" s="332" t="s">
        <v>224</v>
      </c>
      <c r="C40" s="144" t="s">
        <v>24</v>
      </c>
      <c r="D40" s="145" t="s">
        <v>22</v>
      </c>
      <c r="E40" s="321">
        <v>15</v>
      </c>
      <c r="F40" s="584">
        <v>1019</v>
      </c>
      <c r="G40" s="583">
        <f t="shared" si="3"/>
        <v>1080.1400000000001</v>
      </c>
      <c r="H40" s="584">
        <f t="shared" ref="H40:H44" si="18">E40*G40</f>
        <v>16202.100000000002</v>
      </c>
      <c r="I40" s="329">
        <f t="shared" si="15"/>
        <v>0</v>
      </c>
      <c r="J40" s="321">
        <f t="shared" si="16"/>
        <v>0</v>
      </c>
      <c r="K40" s="321">
        <f t="shared" si="17"/>
        <v>0</v>
      </c>
      <c r="L40" s="324"/>
    </row>
    <row r="41" spans="2:12" ht="15.75" customHeight="1" x14ac:dyDescent="0.25">
      <c r="B41" s="332" t="s">
        <v>225</v>
      </c>
      <c r="C41" s="144" t="s">
        <v>29</v>
      </c>
      <c r="D41" s="145" t="s">
        <v>22</v>
      </c>
      <c r="E41" s="321">
        <v>75</v>
      </c>
      <c r="F41" s="584">
        <v>1358</v>
      </c>
      <c r="G41" s="583">
        <f t="shared" si="3"/>
        <v>1439.48</v>
      </c>
      <c r="H41" s="584">
        <f t="shared" si="18"/>
        <v>107961</v>
      </c>
      <c r="I41" s="329">
        <f t="shared" si="15"/>
        <v>0</v>
      </c>
      <c r="J41" s="321">
        <f t="shared" si="16"/>
        <v>0</v>
      </c>
      <c r="K41" s="321">
        <f t="shared" si="17"/>
        <v>0</v>
      </c>
      <c r="L41" s="324"/>
    </row>
    <row r="42" spans="2:12" ht="15.75" customHeight="1" x14ac:dyDescent="0.25">
      <c r="B42" s="332" t="s">
        <v>226</v>
      </c>
      <c r="C42" s="144" t="s">
        <v>25</v>
      </c>
      <c r="D42" s="145" t="s">
        <v>22</v>
      </c>
      <c r="E42" s="321">
        <v>75</v>
      </c>
      <c r="F42" s="584">
        <v>489</v>
      </c>
      <c r="G42" s="583">
        <f t="shared" si="3"/>
        <v>518.34</v>
      </c>
      <c r="H42" s="584">
        <f t="shared" si="18"/>
        <v>38875.5</v>
      </c>
      <c r="I42" s="329">
        <f t="shared" si="15"/>
        <v>0</v>
      </c>
      <c r="J42" s="321">
        <f t="shared" si="16"/>
        <v>0</v>
      </c>
      <c r="K42" s="321">
        <f t="shared" si="17"/>
        <v>0</v>
      </c>
      <c r="L42" s="324"/>
    </row>
    <row r="43" spans="2:12" ht="15.75" customHeight="1" x14ac:dyDescent="0.25">
      <c r="B43" s="332" t="s">
        <v>227</v>
      </c>
      <c r="C43" s="144" t="s">
        <v>30</v>
      </c>
      <c r="D43" s="145" t="s">
        <v>22</v>
      </c>
      <c r="E43" s="321">
        <v>75</v>
      </c>
      <c r="F43" s="584">
        <v>306</v>
      </c>
      <c r="G43" s="583">
        <f t="shared" si="3"/>
        <v>324.36</v>
      </c>
      <c r="H43" s="584">
        <f t="shared" si="18"/>
        <v>24327</v>
      </c>
      <c r="I43" s="329">
        <f t="shared" si="15"/>
        <v>0</v>
      </c>
      <c r="J43" s="321">
        <f t="shared" si="16"/>
        <v>0</v>
      </c>
      <c r="K43" s="321">
        <f t="shared" si="17"/>
        <v>0</v>
      </c>
      <c r="L43" s="324"/>
    </row>
    <row r="44" spans="2:12" ht="15.75" customHeight="1" x14ac:dyDescent="0.25">
      <c r="B44" s="332" t="s">
        <v>228</v>
      </c>
      <c r="C44" s="144" t="s">
        <v>31</v>
      </c>
      <c r="D44" s="145" t="s">
        <v>13</v>
      </c>
      <c r="E44" s="321">
        <v>37</v>
      </c>
      <c r="F44" s="584">
        <v>509</v>
      </c>
      <c r="G44" s="583">
        <f t="shared" si="3"/>
        <v>539.54000000000008</v>
      </c>
      <c r="H44" s="584">
        <f t="shared" si="18"/>
        <v>19962.980000000003</v>
      </c>
      <c r="I44" s="329">
        <f t="shared" si="15"/>
        <v>0</v>
      </c>
      <c r="J44" s="321">
        <f t="shared" si="16"/>
        <v>0</v>
      </c>
      <c r="K44" s="321">
        <f t="shared" si="17"/>
        <v>0</v>
      </c>
      <c r="L44" s="324">
        <f>J44</f>
        <v>0</v>
      </c>
    </row>
    <row r="45" spans="2:12" ht="15.75" customHeight="1" x14ac:dyDescent="0.25">
      <c r="B45" s="486" t="s">
        <v>229</v>
      </c>
      <c r="C45" s="478"/>
      <c r="D45" s="478"/>
      <c r="E45" s="478"/>
      <c r="F45" s="584"/>
      <c r="G45" s="583"/>
      <c r="H45" s="585">
        <f>SUM(H39:H44)</f>
        <v>228920.78</v>
      </c>
      <c r="I45" s="322"/>
      <c r="J45" s="322">
        <f t="shared" ref="J45:L45" si="19">SUM(J39:J44)</f>
        <v>0</v>
      </c>
      <c r="K45" s="322">
        <f t="shared" si="19"/>
        <v>0</v>
      </c>
      <c r="L45" s="331">
        <f t="shared" si="19"/>
        <v>0</v>
      </c>
    </row>
    <row r="46" spans="2:12" ht="15.75" customHeight="1" x14ac:dyDescent="0.25">
      <c r="B46" s="325" t="s">
        <v>100</v>
      </c>
      <c r="C46" s="326" t="s">
        <v>98</v>
      </c>
      <c r="D46" s="326"/>
      <c r="E46" s="145"/>
      <c r="F46" s="584"/>
      <c r="G46" s="583"/>
      <c r="H46" s="585"/>
      <c r="I46" s="329"/>
      <c r="J46" s="321"/>
      <c r="K46" s="321"/>
      <c r="L46" s="324"/>
    </row>
    <row r="47" spans="2:12" ht="15.75" customHeight="1" x14ac:dyDescent="0.25">
      <c r="B47" s="332" t="s">
        <v>230</v>
      </c>
      <c r="C47" s="144" t="s">
        <v>51</v>
      </c>
      <c r="D47" s="145" t="s">
        <v>35</v>
      </c>
      <c r="E47" s="321">
        <v>15</v>
      </c>
      <c r="F47" s="584">
        <v>0</v>
      </c>
      <c r="G47" s="583">
        <f t="shared" si="3"/>
        <v>0</v>
      </c>
      <c r="H47" s="584">
        <f>E47*G47</f>
        <v>0</v>
      </c>
      <c r="I47" s="329">
        <f>+J$19</f>
        <v>0</v>
      </c>
      <c r="J47" s="321">
        <f t="shared" ref="J47:J50" si="20">+I47*H47</f>
        <v>0</v>
      </c>
      <c r="K47" s="321">
        <f t="shared" ref="K47:K50" si="21">J47-L47</f>
        <v>0</v>
      </c>
      <c r="L47" s="324"/>
    </row>
    <row r="48" spans="2:12" ht="15.75" customHeight="1" x14ac:dyDescent="0.25">
      <c r="B48" s="332" t="s">
        <v>231</v>
      </c>
      <c r="C48" s="144" t="s">
        <v>45</v>
      </c>
      <c r="D48" s="145" t="s">
        <v>13</v>
      </c>
      <c r="E48" s="336">
        <v>0.05</v>
      </c>
      <c r="F48" s="584">
        <v>68000</v>
      </c>
      <c r="G48" s="583">
        <f t="shared" si="3"/>
        <v>72080</v>
      </c>
      <c r="H48" s="584">
        <f t="shared" ref="H48:H50" si="22">E48*G48</f>
        <v>3604</v>
      </c>
      <c r="I48" s="329">
        <f t="shared" ref="I48:I50" si="23">E$17</f>
        <v>0</v>
      </c>
      <c r="J48" s="321">
        <f t="shared" si="20"/>
        <v>0</v>
      </c>
      <c r="K48" s="321">
        <f t="shared" si="21"/>
        <v>0</v>
      </c>
      <c r="L48" s="324"/>
    </row>
    <row r="49" spans="2:12" ht="15.75" customHeight="1" x14ac:dyDescent="0.25">
      <c r="B49" s="332" t="s">
        <v>232</v>
      </c>
      <c r="C49" s="144" t="s">
        <v>43</v>
      </c>
      <c r="D49" s="145" t="s">
        <v>13</v>
      </c>
      <c r="E49" s="321">
        <v>6</v>
      </c>
      <c r="F49" s="584">
        <v>7950</v>
      </c>
      <c r="G49" s="583">
        <f t="shared" si="3"/>
        <v>8427</v>
      </c>
      <c r="H49" s="584">
        <f t="shared" si="22"/>
        <v>50562</v>
      </c>
      <c r="I49" s="329">
        <f t="shared" si="23"/>
        <v>0</v>
      </c>
      <c r="J49" s="321">
        <f t="shared" si="20"/>
        <v>0</v>
      </c>
      <c r="K49" s="321">
        <f t="shared" si="21"/>
        <v>0</v>
      </c>
      <c r="L49" s="324"/>
    </row>
    <row r="50" spans="2:12" ht="15.75" customHeight="1" x14ac:dyDescent="0.25">
      <c r="B50" s="332" t="s">
        <v>233</v>
      </c>
      <c r="C50" s="144" t="s">
        <v>50</v>
      </c>
      <c r="D50" s="145" t="s">
        <v>13</v>
      </c>
      <c r="E50" s="321">
        <v>1</v>
      </c>
      <c r="F50" s="584">
        <v>38000</v>
      </c>
      <c r="G50" s="583">
        <f t="shared" si="3"/>
        <v>40280</v>
      </c>
      <c r="H50" s="584">
        <f t="shared" si="22"/>
        <v>40280</v>
      </c>
      <c r="I50" s="329">
        <f t="shared" si="23"/>
        <v>0</v>
      </c>
      <c r="J50" s="321">
        <f t="shared" si="20"/>
        <v>0</v>
      </c>
      <c r="K50" s="321">
        <f t="shared" si="21"/>
        <v>0</v>
      </c>
      <c r="L50" s="324"/>
    </row>
    <row r="51" spans="2:12" ht="15.75" customHeight="1" x14ac:dyDescent="0.25">
      <c r="B51" s="486" t="s">
        <v>234</v>
      </c>
      <c r="C51" s="478"/>
      <c r="D51" s="478"/>
      <c r="E51" s="478"/>
      <c r="F51" s="584"/>
      <c r="G51" s="583">
        <f t="shared" si="3"/>
        <v>0</v>
      </c>
      <c r="H51" s="585">
        <f>SUM(H47:H50)</f>
        <v>94446</v>
      </c>
      <c r="I51" s="322"/>
      <c r="J51" s="322">
        <f t="shared" ref="J51:L51" si="24">SUM(J47:J50)</f>
        <v>0</v>
      </c>
      <c r="K51" s="322">
        <f t="shared" si="24"/>
        <v>0</v>
      </c>
      <c r="L51" s="331">
        <f t="shared" si="24"/>
        <v>0</v>
      </c>
    </row>
    <row r="52" spans="2:12" ht="15.75" customHeight="1" x14ac:dyDescent="0.25">
      <c r="B52" s="325" t="s">
        <v>101</v>
      </c>
      <c r="C52" s="326" t="s">
        <v>107</v>
      </c>
      <c r="D52" s="326"/>
      <c r="E52" s="145"/>
      <c r="F52" s="584"/>
      <c r="G52" s="583">
        <f t="shared" si="3"/>
        <v>0</v>
      </c>
      <c r="H52" s="584"/>
      <c r="I52" s="329"/>
      <c r="J52" s="321"/>
      <c r="K52" s="321"/>
      <c r="L52" s="324"/>
    </row>
    <row r="53" spans="2:12" ht="15.75" customHeight="1" x14ac:dyDescent="0.25">
      <c r="B53" s="332" t="s">
        <v>235</v>
      </c>
      <c r="C53" s="144" t="s">
        <v>0</v>
      </c>
      <c r="D53" s="148">
        <v>0.05</v>
      </c>
      <c r="E53" s="321">
        <v>1</v>
      </c>
      <c r="F53" s="584">
        <v>10798</v>
      </c>
      <c r="G53" s="583">
        <f t="shared" si="3"/>
        <v>11445.880000000001</v>
      </c>
      <c r="H53" s="584">
        <f>E53*G53</f>
        <v>11445.880000000001</v>
      </c>
      <c r="I53" s="329">
        <f t="shared" ref="I53:I54" si="25">E$17</f>
        <v>0</v>
      </c>
      <c r="J53" s="321">
        <f t="shared" ref="J53:J54" si="26">+I53*H53</f>
        <v>0</v>
      </c>
      <c r="K53" s="321">
        <f t="shared" ref="K53:K54" si="27">J53-L53</f>
        <v>0</v>
      </c>
      <c r="L53" s="324">
        <f t="shared" ref="L53:L54" si="28">J53</f>
        <v>0</v>
      </c>
    </row>
    <row r="54" spans="2:12" ht="15.75" customHeight="1" x14ac:dyDescent="0.25">
      <c r="B54" s="332" t="s">
        <v>236</v>
      </c>
      <c r="C54" s="144" t="s">
        <v>1</v>
      </c>
      <c r="D54" s="148">
        <v>0.2</v>
      </c>
      <c r="E54" s="321">
        <v>1</v>
      </c>
      <c r="F54" s="584">
        <v>17820</v>
      </c>
      <c r="G54" s="583">
        <f t="shared" si="3"/>
        <v>18889.2</v>
      </c>
      <c r="H54" s="584">
        <f>E54*G54</f>
        <v>18889.2</v>
      </c>
      <c r="I54" s="329">
        <f t="shared" si="25"/>
        <v>0</v>
      </c>
      <c r="J54" s="321">
        <f t="shared" si="26"/>
        <v>0</v>
      </c>
      <c r="K54" s="321">
        <f t="shared" si="27"/>
        <v>0</v>
      </c>
      <c r="L54" s="324">
        <f t="shared" si="28"/>
        <v>0</v>
      </c>
    </row>
    <row r="55" spans="2:12" ht="15.75" customHeight="1" x14ac:dyDescent="0.25">
      <c r="B55" s="486" t="s">
        <v>237</v>
      </c>
      <c r="C55" s="478"/>
      <c r="D55" s="478"/>
      <c r="E55" s="478"/>
      <c r="F55" s="584"/>
      <c r="G55" s="583"/>
      <c r="H55" s="585">
        <f>SUM(H53:H54)</f>
        <v>30335.08</v>
      </c>
      <c r="I55" s="322"/>
      <c r="J55" s="322">
        <f t="shared" ref="J55:L55" si="29">SUM(J52:J54)</f>
        <v>0</v>
      </c>
      <c r="K55" s="322">
        <f t="shared" si="29"/>
        <v>0</v>
      </c>
      <c r="L55" s="331">
        <f t="shared" si="29"/>
        <v>0</v>
      </c>
    </row>
    <row r="56" spans="2:12" ht="15.75" customHeight="1" x14ac:dyDescent="0.25">
      <c r="B56" s="486" t="s">
        <v>238</v>
      </c>
      <c r="C56" s="478"/>
      <c r="D56" s="478"/>
      <c r="E56" s="478"/>
      <c r="F56" s="584"/>
      <c r="G56" s="583"/>
      <c r="H56" s="585">
        <f>H55+H51+H45</f>
        <v>353701.86</v>
      </c>
      <c r="I56" s="322"/>
      <c r="J56" s="322">
        <f t="shared" ref="J56:L56" si="30">J55+J51+J45</f>
        <v>0</v>
      </c>
      <c r="K56" s="322">
        <f t="shared" si="30"/>
        <v>0</v>
      </c>
      <c r="L56" s="331">
        <f t="shared" si="30"/>
        <v>0</v>
      </c>
    </row>
    <row r="57" spans="2:12" ht="15.75" customHeight="1" x14ac:dyDescent="0.25">
      <c r="B57" s="318">
        <v>3</v>
      </c>
      <c r="C57" s="494" t="s">
        <v>239</v>
      </c>
      <c r="D57" s="478"/>
      <c r="E57" s="145"/>
      <c r="F57" s="584"/>
      <c r="G57" s="583"/>
      <c r="H57" s="585"/>
      <c r="I57" s="329"/>
      <c r="J57" s="322"/>
      <c r="K57" s="329"/>
      <c r="L57" s="330"/>
    </row>
    <row r="58" spans="2:12" ht="15.75" customHeight="1" x14ac:dyDescent="0.25">
      <c r="B58" s="325" t="s">
        <v>125</v>
      </c>
      <c r="C58" s="326" t="s">
        <v>87</v>
      </c>
      <c r="D58" s="326"/>
      <c r="E58" s="320"/>
      <c r="F58" s="584"/>
      <c r="G58" s="583"/>
      <c r="H58" s="585"/>
      <c r="I58" s="320"/>
      <c r="J58" s="323"/>
      <c r="K58" s="321"/>
      <c r="L58" s="324"/>
    </row>
    <row r="59" spans="2:12" ht="30" customHeight="1" x14ac:dyDescent="0.25">
      <c r="B59" s="332" t="s">
        <v>240</v>
      </c>
      <c r="C59" s="328" t="s">
        <v>208</v>
      </c>
      <c r="D59" s="329" t="s">
        <v>22</v>
      </c>
      <c r="E59" s="329">
        <v>75</v>
      </c>
      <c r="F59" s="583">
        <v>1358</v>
      </c>
      <c r="G59" s="583">
        <f t="shared" si="3"/>
        <v>1439.48</v>
      </c>
      <c r="H59" s="583">
        <f>E59*G59</f>
        <v>107961</v>
      </c>
      <c r="I59" s="329">
        <f t="shared" ref="I59:I63" si="31">E$18</f>
        <v>0</v>
      </c>
      <c r="J59" s="329">
        <f t="shared" ref="J59:J62" si="32">+I59*H59</f>
        <v>0</v>
      </c>
      <c r="K59" s="329">
        <f t="shared" ref="K59:K62" si="33">J59-L59</f>
        <v>0</v>
      </c>
      <c r="L59" s="324"/>
    </row>
    <row r="60" spans="2:12" ht="15.75" customHeight="1" x14ac:dyDescent="0.25">
      <c r="B60" s="332" t="s">
        <v>241</v>
      </c>
      <c r="C60" s="144" t="s">
        <v>25</v>
      </c>
      <c r="D60" s="329" t="s">
        <v>22</v>
      </c>
      <c r="E60" s="329">
        <v>75</v>
      </c>
      <c r="F60" s="584">
        <v>489</v>
      </c>
      <c r="G60" s="583">
        <f t="shared" si="3"/>
        <v>518.34</v>
      </c>
      <c r="H60" s="583">
        <f t="shared" ref="H60:H62" si="34">E60*G60</f>
        <v>38875.5</v>
      </c>
      <c r="I60" s="329">
        <f t="shared" si="31"/>
        <v>0</v>
      </c>
      <c r="J60" s="329">
        <f t="shared" si="32"/>
        <v>0</v>
      </c>
      <c r="K60" s="321">
        <f t="shared" si="33"/>
        <v>0</v>
      </c>
      <c r="L60" s="324"/>
    </row>
    <row r="61" spans="2:12" ht="15.75" customHeight="1" x14ac:dyDescent="0.25">
      <c r="B61" s="332" t="s">
        <v>242</v>
      </c>
      <c r="C61" s="144" t="s">
        <v>30</v>
      </c>
      <c r="D61" s="329" t="s">
        <v>22</v>
      </c>
      <c r="E61" s="329">
        <v>75</v>
      </c>
      <c r="F61" s="584">
        <v>306</v>
      </c>
      <c r="G61" s="583">
        <f t="shared" si="3"/>
        <v>324.36</v>
      </c>
      <c r="H61" s="583">
        <f t="shared" si="34"/>
        <v>24327</v>
      </c>
      <c r="I61" s="329"/>
      <c r="J61" s="329"/>
      <c r="K61" s="321"/>
      <c r="L61" s="324"/>
    </row>
    <row r="62" spans="2:12" ht="15.75" customHeight="1" x14ac:dyDescent="0.25">
      <c r="B62" s="332" t="s">
        <v>253</v>
      </c>
      <c r="C62" s="144" t="s">
        <v>31</v>
      </c>
      <c r="D62" s="329" t="s">
        <v>13</v>
      </c>
      <c r="E62" s="321">
        <v>7</v>
      </c>
      <c r="F62" s="584">
        <v>509</v>
      </c>
      <c r="G62" s="583">
        <f t="shared" si="3"/>
        <v>539.54000000000008</v>
      </c>
      <c r="H62" s="583">
        <f t="shared" si="34"/>
        <v>3776.7800000000007</v>
      </c>
      <c r="I62" s="329">
        <f t="shared" si="31"/>
        <v>0</v>
      </c>
      <c r="J62" s="329">
        <f t="shared" si="32"/>
        <v>0</v>
      </c>
      <c r="K62" s="321">
        <f t="shared" si="33"/>
        <v>0</v>
      </c>
      <c r="L62" s="324">
        <f>J62</f>
        <v>0</v>
      </c>
    </row>
    <row r="63" spans="2:12" ht="15.75" customHeight="1" x14ac:dyDescent="0.25">
      <c r="B63" s="486" t="s">
        <v>243</v>
      </c>
      <c r="C63" s="478"/>
      <c r="D63" s="478"/>
      <c r="E63" s="478"/>
      <c r="F63" s="584"/>
      <c r="G63" s="583"/>
      <c r="H63" s="585">
        <f>SUM(H59:H62)</f>
        <v>174940.28</v>
      </c>
      <c r="I63" s="329">
        <f t="shared" si="31"/>
        <v>0</v>
      </c>
      <c r="J63" s="322">
        <f t="shared" ref="J63:L63" si="35">SUM(J59:J62)</f>
        <v>0</v>
      </c>
      <c r="K63" s="322">
        <f t="shared" si="35"/>
        <v>0</v>
      </c>
      <c r="L63" s="331">
        <f t="shared" si="35"/>
        <v>0</v>
      </c>
    </row>
    <row r="64" spans="2:12" ht="15.75" customHeight="1" x14ac:dyDescent="0.25">
      <c r="B64" s="325" t="s">
        <v>108</v>
      </c>
      <c r="C64" s="326" t="s">
        <v>98</v>
      </c>
      <c r="D64" s="326"/>
      <c r="E64" s="323"/>
      <c r="F64" s="585"/>
      <c r="G64" s="583"/>
      <c r="H64" s="585"/>
      <c r="I64" s="323"/>
      <c r="J64" s="323"/>
      <c r="K64" s="322"/>
      <c r="L64" s="331"/>
    </row>
    <row r="65" spans="2:12" ht="15.75" customHeight="1" x14ac:dyDescent="0.25">
      <c r="B65" s="332" t="s">
        <v>244</v>
      </c>
      <c r="C65" s="144" t="s">
        <v>43</v>
      </c>
      <c r="D65" s="320" t="s">
        <v>214</v>
      </c>
      <c r="E65" s="321">
        <v>6</v>
      </c>
      <c r="F65" s="584">
        <v>7950</v>
      </c>
      <c r="G65" s="583">
        <f t="shared" si="3"/>
        <v>8427</v>
      </c>
      <c r="H65" s="583">
        <f>E65*G65</f>
        <v>50562</v>
      </c>
      <c r="I65" s="329">
        <f t="shared" ref="I65:I66" si="36">E$18</f>
        <v>0</v>
      </c>
      <c r="J65" s="320">
        <f t="shared" ref="J65:J66" si="37">+I65*H65</f>
        <v>0</v>
      </c>
      <c r="K65" s="329">
        <f t="shared" ref="K65:K66" si="38">J65-L65</f>
        <v>0</v>
      </c>
      <c r="L65" s="324"/>
    </row>
    <row r="66" spans="2:12" ht="15.75" customHeight="1" x14ac:dyDescent="0.25">
      <c r="B66" s="332" t="s">
        <v>245</v>
      </c>
      <c r="C66" s="144" t="s">
        <v>50</v>
      </c>
      <c r="D66" s="320" t="s">
        <v>13</v>
      </c>
      <c r="E66" s="321">
        <v>1</v>
      </c>
      <c r="F66" s="584">
        <v>38000</v>
      </c>
      <c r="G66" s="583">
        <f t="shared" si="3"/>
        <v>40280</v>
      </c>
      <c r="H66" s="583">
        <f>E66*G66</f>
        <v>40280</v>
      </c>
      <c r="I66" s="329">
        <f t="shared" si="36"/>
        <v>0</v>
      </c>
      <c r="J66" s="320">
        <f t="shared" si="37"/>
        <v>0</v>
      </c>
      <c r="K66" s="329">
        <f t="shared" si="38"/>
        <v>0</v>
      </c>
      <c r="L66" s="324"/>
    </row>
    <row r="67" spans="2:12" ht="15.75" customHeight="1" x14ac:dyDescent="0.25">
      <c r="B67" s="486" t="s">
        <v>246</v>
      </c>
      <c r="C67" s="478"/>
      <c r="D67" s="478"/>
      <c r="E67" s="478"/>
      <c r="F67" s="584"/>
      <c r="G67" s="583"/>
      <c r="H67" s="585">
        <f>SUM(H65:H66)</f>
        <v>90842</v>
      </c>
      <c r="I67" s="322"/>
      <c r="J67" s="322">
        <f t="shared" ref="J67:L67" si="39">SUM(J65:J66)</f>
        <v>0</v>
      </c>
      <c r="K67" s="322">
        <f t="shared" si="39"/>
        <v>0</v>
      </c>
      <c r="L67" s="331">
        <f t="shared" si="39"/>
        <v>0</v>
      </c>
    </row>
    <row r="68" spans="2:12" ht="15.75" customHeight="1" x14ac:dyDescent="0.25">
      <c r="B68" s="325" t="s">
        <v>90</v>
      </c>
      <c r="C68" s="326" t="s">
        <v>107</v>
      </c>
      <c r="D68" s="326"/>
      <c r="E68" s="320"/>
      <c r="F68" s="584"/>
      <c r="G68" s="583"/>
      <c r="H68" s="585"/>
      <c r="I68" s="320"/>
      <c r="J68" s="323"/>
      <c r="K68" s="321"/>
      <c r="L68" s="324"/>
    </row>
    <row r="69" spans="2:12" ht="15.75" customHeight="1" x14ac:dyDescent="0.25">
      <c r="B69" s="332" t="s">
        <v>247</v>
      </c>
      <c r="C69" s="144" t="s">
        <v>0</v>
      </c>
      <c r="D69" s="148">
        <v>0.05</v>
      </c>
      <c r="E69" s="321">
        <v>1</v>
      </c>
      <c r="F69" s="584">
        <v>8252</v>
      </c>
      <c r="G69" s="583">
        <f t="shared" si="3"/>
        <v>8747.1200000000008</v>
      </c>
      <c r="H69" s="583">
        <f>E69*G69</f>
        <v>8747.1200000000008</v>
      </c>
      <c r="I69" s="329">
        <f t="shared" ref="I69:I70" si="40">E$18</f>
        <v>0</v>
      </c>
      <c r="J69" s="320">
        <f t="shared" ref="J69:J70" si="41">+I69*H69</f>
        <v>0</v>
      </c>
      <c r="K69" s="329">
        <f t="shared" ref="K69:K70" si="42">J69-L69</f>
        <v>0</v>
      </c>
      <c r="L69" s="324">
        <f t="shared" ref="L69:L70" si="43">J69</f>
        <v>0</v>
      </c>
    </row>
    <row r="70" spans="2:12" ht="15.75" customHeight="1" x14ac:dyDescent="0.25">
      <c r="B70" s="332" t="s">
        <v>248</v>
      </c>
      <c r="C70" s="144" t="s">
        <v>219</v>
      </c>
      <c r="D70" s="148">
        <v>0.2</v>
      </c>
      <c r="E70" s="321">
        <v>1</v>
      </c>
      <c r="F70" s="584">
        <v>17140</v>
      </c>
      <c r="G70" s="583">
        <f t="shared" si="3"/>
        <v>18168.400000000001</v>
      </c>
      <c r="H70" s="583">
        <f>E70*G70</f>
        <v>18168.400000000001</v>
      </c>
      <c r="I70" s="329">
        <f t="shared" si="40"/>
        <v>0</v>
      </c>
      <c r="J70" s="320">
        <f t="shared" si="41"/>
        <v>0</v>
      </c>
      <c r="K70" s="329">
        <f t="shared" si="42"/>
        <v>0</v>
      </c>
      <c r="L70" s="331">
        <f t="shared" si="43"/>
        <v>0</v>
      </c>
    </row>
    <row r="71" spans="2:12" ht="15.75" customHeight="1" x14ac:dyDescent="0.25">
      <c r="B71" s="486" t="s">
        <v>249</v>
      </c>
      <c r="C71" s="478"/>
      <c r="D71" s="478"/>
      <c r="E71" s="478"/>
      <c r="F71" s="584"/>
      <c r="G71" s="583"/>
      <c r="H71" s="585">
        <f>SUM(H69:H70)</f>
        <v>26915.520000000004</v>
      </c>
      <c r="I71" s="322"/>
      <c r="J71" s="322">
        <f t="shared" ref="J71:L71" si="44">SUM(J69:J70)</f>
        <v>0</v>
      </c>
      <c r="K71" s="322">
        <f t="shared" si="44"/>
        <v>0</v>
      </c>
      <c r="L71" s="331">
        <f t="shared" si="44"/>
        <v>0</v>
      </c>
    </row>
    <row r="72" spans="2:12" ht="15.75" customHeight="1" x14ac:dyDescent="0.25">
      <c r="B72" s="486" t="s">
        <v>250</v>
      </c>
      <c r="C72" s="478"/>
      <c r="D72" s="478"/>
      <c r="E72" s="478"/>
      <c r="F72" s="584"/>
      <c r="G72" s="583"/>
      <c r="H72" s="585">
        <f>H71+H67+H63</f>
        <v>292697.8</v>
      </c>
      <c r="I72" s="333"/>
      <c r="J72" s="322">
        <f t="shared" ref="J72:L72" si="45">J71+J67+J63</f>
        <v>0</v>
      </c>
      <c r="K72" s="322">
        <f t="shared" si="45"/>
        <v>0</v>
      </c>
      <c r="L72" s="331">
        <f t="shared" si="45"/>
        <v>0</v>
      </c>
    </row>
    <row r="73" spans="2:12" ht="15.75" customHeight="1" thickBot="1" x14ac:dyDescent="0.3">
      <c r="B73" s="493" t="s">
        <v>251</v>
      </c>
      <c r="C73" s="491"/>
      <c r="D73" s="491"/>
      <c r="E73" s="491"/>
      <c r="F73" s="566"/>
      <c r="G73" s="566"/>
      <c r="H73" s="567">
        <f>H72+H56+H36</f>
        <v>939097.46</v>
      </c>
      <c r="I73" s="156"/>
      <c r="J73" s="156">
        <f t="shared" ref="J73:L73" si="46">J72+J56+J36</f>
        <v>0</v>
      </c>
      <c r="K73" s="156">
        <f t="shared" si="46"/>
        <v>0</v>
      </c>
      <c r="L73" s="157">
        <f t="shared" si="46"/>
        <v>0</v>
      </c>
    </row>
    <row r="74" spans="2:12" ht="15.75" customHeight="1" x14ac:dyDescent="0.25">
      <c r="E74" s="129"/>
    </row>
    <row r="75" spans="2:12" ht="15.75" customHeight="1" x14ac:dyDescent="0.25">
      <c r="E75" s="129"/>
      <c r="H75" s="121"/>
    </row>
    <row r="76" spans="2:12" ht="15.75" customHeight="1" x14ac:dyDescent="0.25">
      <c r="E76" s="129"/>
    </row>
    <row r="77" spans="2:12" ht="15.75" customHeight="1" x14ac:dyDescent="0.25">
      <c r="E77" s="129"/>
      <c r="H77" s="63"/>
    </row>
    <row r="78" spans="2:12" ht="15.75" customHeight="1" x14ac:dyDescent="0.25">
      <c r="E78" s="129"/>
    </row>
    <row r="79" spans="2:12" ht="15.75" customHeight="1" x14ac:dyDescent="0.25">
      <c r="E79" s="129"/>
    </row>
    <row r="80" spans="2:12" ht="15.75" customHeight="1" x14ac:dyDescent="0.25">
      <c r="E80" s="129"/>
    </row>
    <row r="81" spans="5:5" ht="15.75" customHeight="1" x14ac:dyDescent="0.25">
      <c r="E81" s="129"/>
    </row>
    <row r="82" spans="5:5" ht="15.75" customHeight="1" x14ac:dyDescent="0.25">
      <c r="E82" s="129"/>
    </row>
    <row r="83" spans="5:5" ht="15.75" customHeight="1" x14ac:dyDescent="0.25">
      <c r="E83" s="129"/>
    </row>
    <row r="84" spans="5:5" ht="15.75" customHeight="1" x14ac:dyDescent="0.25">
      <c r="E84" s="129"/>
    </row>
    <row r="85" spans="5:5" ht="15.75" customHeight="1" x14ac:dyDescent="0.25">
      <c r="E85" s="129"/>
    </row>
    <row r="86" spans="5:5" ht="15.75" customHeight="1" x14ac:dyDescent="0.25">
      <c r="E86" s="129"/>
    </row>
    <row r="87" spans="5:5" ht="15.75" customHeight="1" x14ac:dyDescent="0.25">
      <c r="E87" s="129"/>
    </row>
    <row r="88" spans="5:5" ht="15.75" customHeight="1" x14ac:dyDescent="0.25">
      <c r="E88" s="129"/>
    </row>
    <row r="89" spans="5:5" ht="15.75" customHeight="1" x14ac:dyDescent="0.25">
      <c r="E89" s="129"/>
    </row>
    <row r="90" spans="5:5" ht="15.75" customHeight="1" x14ac:dyDescent="0.25">
      <c r="E90" s="129"/>
    </row>
    <row r="91" spans="5:5" ht="15.75" customHeight="1" x14ac:dyDescent="0.25">
      <c r="E91" s="129"/>
    </row>
    <row r="92" spans="5:5" ht="15.75" customHeight="1" x14ac:dyDescent="0.25">
      <c r="E92" s="129"/>
    </row>
    <row r="93" spans="5:5" ht="15.75" customHeight="1" x14ac:dyDescent="0.25">
      <c r="E93" s="129"/>
    </row>
    <row r="94" spans="5:5" ht="15.75" customHeight="1" x14ac:dyDescent="0.25">
      <c r="E94" s="129"/>
    </row>
    <row r="95" spans="5:5" ht="15.75" customHeight="1" x14ac:dyDescent="0.25">
      <c r="E95" s="129"/>
    </row>
    <row r="96" spans="5:5" ht="15.75" customHeight="1" x14ac:dyDescent="0.25">
      <c r="E96" s="129"/>
    </row>
    <row r="97" spans="5:5" ht="15.75" customHeight="1" x14ac:dyDescent="0.25">
      <c r="E97" s="129"/>
    </row>
    <row r="98" spans="5:5" ht="15.75" customHeight="1" x14ac:dyDescent="0.25">
      <c r="E98" s="129"/>
    </row>
    <row r="99" spans="5:5" ht="15.75" customHeight="1" x14ac:dyDescent="0.25">
      <c r="E99" s="129"/>
    </row>
    <row r="100" spans="5:5" ht="15.75" customHeight="1" x14ac:dyDescent="0.25">
      <c r="E100" s="129"/>
    </row>
    <row r="101" spans="5:5" ht="15.75" customHeight="1" x14ac:dyDescent="0.25">
      <c r="E101" s="129"/>
    </row>
    <row r="102" spans="5:5" ht="15.75" customHeight="1" x14ac:dyDescent="0.25">
      <c r="E102" s="129"/>
    </row>
    <row r="103" spans="5:5" ht="15.75" customHeight="1" x14ac:dyDescent="0.25">
      <c r="E103" s="129"/>
    </row>
    <row r="104" spans="5:5" ht="15.75" customHeight="1" x14ac:dyDescent="0.25">
      <c r="E104" s="129"/>
    </row>
    <row r="105" spans="5:5" ht="15.75" customHeight="1" x14ac:dyDescent="0.25">
      <c r="E105" s="129"/>
    </row>
    <row r="106" spans="5:5" ht="15.75" customHeight="1" x14ac:dyDescent="0.25">
      <c r="E106" s="129"/>
    </row>
    <row r="107" spans="5:5" ht="15.75" customHeight="1" x14ac:dyDescent="0.25">
      <c r="E107" s="129"/>
    </row>
    <row r="108" spans="5:5" ht="15.75" customHeight="1" x14ac:dyDescent="0.25">
      <c r="E108" s="129"/>
    </row>
    <row r="109" spans="5:5" ht="15.75" customHeight="1" x14ac:dyDescent="0.25">
      <c r="E109" s="129"/>
    </row>
    <row r="110" spans="5:5" ht="15.75" customHeight="1" x14ac:dyDescent="0.25">
      <c r="E110" s="129"/>
    </row>
    <row r="111" spans="5:5" ht="15.75" customHeight="1" x14ac:dyDescent="0.25">
      <c r="E111" s="129"/>
    </row>
    <row r="112" spans="5:5" ht="15.75" customHeight="1" x14ac:dyDescent="0.25">
      <c r="E112" s="129"/>
    </row>
    <row r="113" spans="5:5" ht="15.75" customHeight="1" x14ac:dyDescent="0.25">
      <c r="E113" s="129"/>
    </row>
    <row r="114" spans="5:5" ht="15.75" customHeight="1" x14ac:dyDescent="0.25">
      <c r="E114" s="129"/>
    </row>
    <row r="115" spans="5:5" ht="15.75" customHeight="1" x14ac:dyDescent="0.25">
      <c r="E115" s="129"/>
    </row>
    <row r="116" spans="5:5" ht="15.75" customHeight="1" x14ac:dyDescent="0.25">
      <c r="E116" s="129"/>
    </row>
    <row r="117" spans="5:5" ht="15.75" customHeight="1" x14ac:dyDescent="0.25">
      <c r="E117" s="129"/>
    </row>
    <row r="118" spans="5:5" ht="15.75" customHeight="1" x14ac:dyDescent="0.25">
      <c r="E118" s="129"/>
    </row>
    <row r="119" spans="5:5" ht="15.75" customHeight="1" x14ac:dyDescent="0.25">
      <c r="E119" s="129"/>
    </row>
    <row r="120" spans="5:5" ht="15.75" customHeight="1" x14ac:dyDescent="0.25">
      <c r="E120" s="129"/>
    </row>
    <row r="121" spans="5:5" ht="15.75" customHeight="1" x14ac:dyDescent="0.25">
      <c r="E121" s="129"/>
    </row>
    <row r="122" spans="5:5" ht="15.75" customHeight="1" x14ac:dyDescent="0.25">
      <c r="E122" s="129"/>
    </row>
    <row r="123" spans="5:5" ht="15.75" customHeight="1" x14ac:dyDescent="0.25">
      <c r="E123" s="129"/>
    </row>
    <row r="124" spans="5:5" ht="15.75" customHeight="1" x14ac:dyDescent="0.25">
      <c r="E124" s="129"/>
    </row>
    <row r="125" spans="5:5" ht="15.75" customHeight="1" x14ac:dyDescent="0.25">
      <c r="E125" s="129"/>
    </row>
    <row r="126" spans="5:5" ht="15.75" customHeight="1" x14ac:dyDescent="0.25">
      <c r="E126" s="129"/>
    </row>
    <row r="127" spans="5:5" ht="15.75" customHeight="1" x14ac:dyDescent="0.25">
      <c r="E127" s="129"/>
    </row>
    <row r="128" spans="5:5" ht="15.75" customHeight="1" x14ac:dyDescent="0.25">
      <c r="E128" s="129"/>
    </row>
    <row r="129" spans="5:5" ht="15.75" customHeight="1" x14ac:dyDescent="0.25">
      <c r="E129" s="129"/>
    </row>
    <row r="130" spans="5:5" ht="15.75" customHeight="1" x14ac:dyDescent="0.25">
      <c r="E130" s="129"/>
    </row>
    <row r="131" spans="5:5" ht="15.75" customHeight="1" x14ac:dyDescent="0.25">
      <c r="E131" s="129"/>
    </row>
    <row r="132" spans="5:5" ht="15.75" customHeight="1" x14ac:dyDescent="0.25">
      <c r="E132" s="129"/>
    </row>
    <row r="133" spans="5:5" ht="15.75" customHeight="1" x14ac:dyDescent="0.25">
      <c r="E133" s="129"/>
    </row>
    <row r="134" spans="5:5" ht="15.75" customHeight="1" x14ac:dyDescent="0.25">
      <c r="E134" s="129"/>
    </row>
    <row r="135" spans="5:5" ht="15.75" customHeight="1" x14ac:dyDescent="0.25">
      <c r="E135" s="129"/>
    </row>
    <row r="136" spans="5:5" ht="15.75" customHeight="1" x14ac:dyDescent="0.25">
      <c r="E136" s="129"/>
    </row>
    <row r="137" spans="5:5" ht="15.75" customHeight="1" x14ac:dyDescent="0.25">
      <c r="E137" s="129"/>
    </row>
    <row r="138" spans="5:5" ht="15.75" customHeight="1" x14ac:dyDescent="0.25">
      <c r="E138" s="129"/>
    </row>
    <row r="139" spans="5:5" ht="15.75" customHeight="1" x14ac:dyDescent="0.25">
      <c r="E139" s="129"/>
    </row>
    <row r="140" spans="5:5" ht="15.75" customHeight="1" x14ac:dyDescent="0.25">
      <c r="E140" s="129"/>
    </row>
    <row r="141" spans="5:5" ht="15.75" customHeight="1" x14ac:dyDescent="0.25">
      <c r="E141" s="129"/>
    </row>
    <row r="142" spans="5:5" ht="15.75" customHeight="1" x14ac:dyDescent="0.25">
      <c r="E142" s="129"/>
    </row>
    <row r="143" spans="5:5" ht="15.75" customHeight="1" x14ac:dyDescent="0.25">
      <c r="E143" s="129"/>
    </row>
    <row r="144" spans="5:5" ht="15.75" customHeight="1" x14ac:dyDescent="0.25">
      <c r="E144" s="129"/>
    </row>
    <row r="145" spans="5:5" ht="15.75" customHeight="1" x14ac:dyDescent="0.25">
      <c r="E145" s="129"/>
    </row>
    <row r="146" spans="5:5" ht="15.75" customHeight="1" x14ac:dyDescent="0.25">
      <c r="E146" s="129"/>
    </row>
    <row r="147" spans="5:5" ht="15.75" customHeight="1" x14ac:dyDescent="0.25">
      <c r="E147" s="129"/>
    </row>
    <row r="148" spans="5:5" ht="15.75" customHeight="1" x14ac:dyDescent="0.25">
      <c r="E148" s="129"/>
    </row>
    <row r="149" spans="5:5" ht="15.75" customHeight="1" x14ac:dyDescent="0.25">
      <c r="E149" s="129"/>
    </row>
    <row r="150" spans="5:5" ht="15.75" customHeight="1" x14ac:dyDescent="0.25">
      <c r="E150" s="129"/>
    </row>
    <row r="151" spans="5:5" ht="15.75" customHeight="1" x14ac:dyDescent="0.25">
      <c r="E151" s="129"/>
    </row>
    <row r="152" spans="5:5" ht="15.75" customHeight="1" x14ac:dyDescent="0.25">
      <c r="E152" s="129"/>
    </row>
    <row r="153" spans="5:5" ht="15.75" customHeight="1" x14ac:dyDescent="0.25">
      <c r="E153" s="129"/>
    </row>
    <row r="154" spans="5:5" ht="15.75" customHeight="1" x14ac:dyDescent="0.25">
      <c r="E154" s="129"/>
    </row>
    <row r="155" spans="5:5" ht="15.75" customHeight="1" x14ac:dyDescent="0.25">
      <c r="E155" s="129"/>
    </row>
    <row r="156" spans="5:5" ht="15.75" customHeight="1" x14ac:dyDescent="0.25">
      <c r="E156" s="129"/>
    </row>
    <row r="157" spans="5:5" ht="15.75" customHeight="1" x14ac:dyDescent="0.25">
      <c r="E157" s="129"/>
    </row>
    <row r="158" spans="5:5" ht="15.75" customHeight="1" x14ac:dyDescent="0.25">
      <c r="E158" s="129"/>
    </row>
    <row r="159" spans="5:5" ht="15.75" customHeight="1" x14ac:dyDescent="0.25">
      <c r="E159" s="129"/>
    </row>
    <row r="160" spans="5:5" ht="15.75" customHeight="1" x14ac:dyDescent="0.25">
      <c r="E160" s="129"/>
    </row>
    <row r="161" spans="5:5" ht="15.75" customHeight="1" x14ac:dyDescent="0.25">
      <c r="E161" s="129"/>
    </row>
    <row r="162" spans="5:5" ht="15.75" customHeight="1" x14ac:dyDescent="0.25">
      <c r="E162" s="129"/>
    </row>
    <row r="163" spans="5:5" ht="15.75" customHeight="1" x14ac:dyDescent="0.25">
      <c r="E163" s="129"/>
    </row>
    <row r="164" spans="5:5" ht="15.75" customHeight="1" x14ac:dyDescent="0.25">
      <c r="E164" s="129"/>
    </row>
    <row r="165" spans="5:5" ht="15.75" customHeight="1" x14ac:dyDescent="0.25">
      <c r="E165" s="129"/>
    </row>
    <row r="166" spans="5:5" ht="15.75" customHeight="1" x14ac:dyDescent="0.25">
      <c r="E166" s="129"/>
    </row>
    <row r="167" spans="5:5" ht="15.75" customHeight="1" x14ac:dyDescent="0.25">
      <c r="E167" s="129"/>
    </row>
    <row r="168" spans="5:5" ht="15.75" customHeight="1" x14ac:dyDescent="0.25">
      <c r="E168" s="129"/>
    </row>
    <row r="169" spans="5:5" ht="15.75" customHeight="1" x14ac:dyDescent="0.25">
      <c r="E169" s="129"/>
    </row>
    <row r="170" spans="5:5" ht="15.75" customHeight="1" x14ac:dyDescent="0.25">
      <c r="E170" s="129"/>
    </row>
    <row r="171" spans="5:5" ht="15.75" customHeight="1" x14ac:dyDescent="0.25">
      <c r="E171" s="129"/>
    </row>
    <row r="172" spans="5:5" ht="15.75" customHeight="1" x14ac:dyDescent="0.25">
      <c r="E172" s="129"/>
    </row>
    <row r="173" spans="5:5" ht="15.75" customHeight="1" x14ac:dyDescent="0.25">
      <c r="E173" s="129"/>
    </row>
    <row r="174" spans="5:5" ht="15.75" customHeight="1" x14ac:dyDescent="0.25">
      <c r="E174" s="129"/>
    </row>
    <row r="175" spans="5:5" ht="15.75" customHeight="1" x14ac:dyDescent="0.25">
      <c r="E175" s="129"/>
    </row>
    <row r="176" spans="5:5" ht="15.75" customHeight="1" x14ac:dyDescent="0.25">
      <c r="E176" s="129"/>
    </row>
    <row r="177" spans="5:5" ht="15.75" customHeight="1" x14ac:dyDescent="0.25">
      <c r="E177" s="129"/>
    </row>
    <row r="178" spans="5:5" ht="15.75" customHeight="1" x14ac:dyDescent="0.25">
      <c r="E178" s="129"/>
    </row>
    <row r="179" spans="5:5" ht="15.75" customHeight="1" x14ac:dyDescent="0.25">
      <c r="E179" s="129"/>
    </row>
    <row r="180" spans="5:5" ht="15.75" customHeight="1" x14ac:dyDescent="0.25">
      <c r="E180" s="129"/>
    </row>
    <row r="181" spans="5:5" ht="15.75" customHeight="1" x14ac:dyDescent="0.25">
      <c r="E181" s="129"/>
    </row>
    <row r="182" spans="5:5" ht="15.75" customHeight="1" x14ac:dyDescent="0.25">
      <c r="E182" s="129"/>
    </row>
    <row r="183" spans="5:5" ht="15.75" customHeight="1" x14ac:dyDescent="0.25">
      <c r="E183" s="129"/>
    </row>
    <row r="184" spans="5:5" ht="15.75" customHeight="1" x14ac:dyDescent="0.25">
      <c r="E184" s="129"/>
    </row>
    <row r="185" spans="5:5" ht="15.75" customHeight="1" x14ac:dyDescent="0.25">
      <c r="E185" s="129"/>
    </row>
    <row r="186" spans="5:5" ht="15.75" customHeight="1" x14ac:dyDescent="0.25">
      <c r="E186" s="129"/>
    </row>
    <row r="187" spans="5:5" ht="15.75" customHeight="1" x14ac:dyDescent="0.25">
      <c r="E187" s="129"/>
    </row>
    <row r="188" spans="5:5" ht="15.75" customHeight="1" x14ac:dyDescent="0.25">
      <c r="E188" s="129"/>
    </row>
    <row r="189" spans="5:5" ht="15.75" customHeight="1" x14ac:dyDescent="0.25">
      <c r="E189" s="129"/>
    </row>
    <row r="190" spans="5:5" ht="15.75" customHeight="1" x14ac:dyDescent="0.25">
      <c r="E190" s="129"/>
    </row>
    <row r="191" spans="5:5" ht="15.75" customHeight="1" x14ac:dyDescent="0.25">
      <c r="E191" s="129"/>
    </row>
    <row r="192" spans="5:5" ht="15.75" customHeight="1" x14ac:dyDescent="0.25">
      <c r="E192" s="129"/>
    </row>
    <row r="193" spans="5:5" ht="15.75" customHeight="1" x14ac:dyDescent="0.25">
      <c r="E193" s="129"/>
    </row>
    <row r="194" spans="5:5" ht="15.75" customHeight="1" x14ac:dyDescent="0.25">
      <c r="E194" s="129"/>
    </row>
    <row r="195" spans="5:5" ht="15.75" customHeight="1" x14ac:dyDescent="0.25">
      <c r="E195" s="129"/>
    </row>
    <row r="196" spans="5:5" ht="15.75" customHeight="1" x14ac:dyDescent="0.25">
      <c r="E196" s="129"/>
    </row>
    <row r="197" spans="5:5" ht="15.75" customHeight="1" x14ac:dyDescent="0.25">
      <c r="E197" s="129"/>
    </row>
    <row r="198" spans="5:5" ht="15.75" customHeight="1" x14ac:dyDescent="0.25">
      <c r="E198" s="129"/>
    </row>
    <row r="199" spans="5:5" ht="15.75" customHeight="1" x14ac:dyDescent="0.25">
      <c r="E199" s="129"/>
    </row>
    <row r="200" spans="5:5" ht="15.75" customHeight="1" x14ac:dyDescent="0.25">
      <c r="E200" s="129"/>
    </row>
    <row r="201" spans="5:5" ht="15.75" customHeight="1" x14ac:dyDescent="0.25">
      <c r="E201" s="129"/>
    </row>
    <row r="202" spans="5:5" ht="15.75" customHeight="1" x14ac:dyDescent="0.25">
      <c r="E202" s="129"/>
    </row>
    <row r="203" spans="5:5" ht="15.75" customHeight="1" x14ac:dyDescent="0.25">
      <c r="E203" s="129"/>
    </row>
    <row r="204" spans="5:5" ht="15.75" customHeight="1" x14ac:dyDescent="0.25">
      <c r="E204" s="129"/>
    </row>
    <row r="205" spans="5:5" ht="15.75" customHeight="1" x14ac:dyDescent="0.25">
      <c r="E205" s="129"/>
    </row>
    <row r="206" spans="5:5" ht="15.75" customHeight="1" x14ac:dyDescent="0.25">
      <c r="E206" s="129"/>
    </row>
    <row r="207" spans="5:5" ht="15.75" customHeight="1" x14ac:dyDescent="0.25">
      <c r="E207" s="129"/>
    </row>
    <row r="208" spans="5:5" ht="15.75" customHeight="1" x14ac:dyDescent="0.25">
      <c r="E208" s="129"/>
    </row>
    <row r="209" spans="5:5" ht="15.75" customHeight="1" x14ac:dyDescent="0.25">
      <c r="E209" s="129"/>
    </row>
    <row r="210" spans="5:5" ht="15.75" customHeight="1" x14ac:dyDescent="0.25">
      <c r="E210" s="129"/>
    </row>
    <row r="211" spans="5:5" ht="15.75" customHeight="1" x14ac:dyDescent="0.25">
      <c r="E211" s="129"/>
    </row>
    <row r="212" spans="5:5" ht="15.75" customHeight="1" x14ac:dyDescent="0.25">
      <c r="E212" s="129"/>
    </row>
    <row r="213" spans="5:5" ht="15.75" customHeight="1" x14ac:dyDescent="0.25">
      <c r="E213" s="129"/>
    </row>
    <row r="214" spans="5:5" ht="15.75" customHeight="1" x14ac:dyDescent="0.25">
      <c r="E214" s="129"/>
    </row>
    <row r="215" spans="5:5" ht="15.75" customHeight="1" x14ac:dyDescent="0.25">
      <c r="E215" s="129"/>
    </row>
    <row r="216" spans="5:5" ht="15.75" customHeight="1" x14ac:dyDescent="0.25">
      <c r="E216" s="129"/>
    </row>
    <row r="217" spans="5:5" ht="15.75" customHeight="1" x14ac:dyDescent="0.25">
      <c r="E217" s="129"/>
    </row>
    <row r="218" spans="5:5" ht="15.75" customHeight="1" x14ac:dyDescent="0.25">
      <c r="E218" s="129"/>
    </row>
    <row r="219" spans="5:5" ht="15.75" customHeight="1" x14ac:dyDescent="0.25">
      <c r="E219" s="129"/>
    </row>
    <row r="220" spans="5:5" ht="15.75" customHeight="1" x14ac:dyDescent="0.25">
      <c r="E220" s="129"/>
    </row>
    <row r="221" spans="5:5" ht="15.75" customHeight="1" x14ac:dyDescent="0.25">
      <c r="E221" s="129"/>
    </row>
    <row r="222" spans="5:5" ht="15.75" customHeight="1" x14ac:dyDescent="0.25">
      <c r="E222" s="129"/>
    </row>
    <row r="223" spans="5:5" ht="15.75" customHeight="1" x14ac:dyDescent="0.25">
      <c r="E223" s="129"/>
    </row>
    <row r="224" spans="5:5" ht="15.75" customHeight="1" x14ac:dyDescent="0.25">
      <c r="E224" s="129"/>
    </row>
    <row r="225" spans="5:5" ht="15.75" customHeight="1" x14ac:dyDescent="0.25">
      <c r="E225" s="129"/>
    </row>
    <row r="226" spans="5:5" ht="15.75" customHeight="1" x14ac:dyDescent="0.25">
      <c r="E226" s="129"/>
    </row>
    <row r="227" spans="5:5" ht="15.75" customHeight="1" x14ac:dyDescent="0.25">
      <c r="E227" s="129"/>
    </row>
    <row r="228" spans="5:5" ht="15.75" customHeight="1" x14ac:dyDescent="0.25">
      <c r="E228" s="129"/>
    </row>
    <row r="229" spans="5:5" ht="15.75" customHeight="1" x14ac:dyDescent="0.25">
      <c r="E229" s="129"/>
    </row>
    <row r="230" spans="5:5" ht="15.75" customHeight="1" x14ac:dyDescent="0.25">
      <c r="E230" s="129"/>
    </row>
    <row r="231" spans="5:5" ht="15.75" customHeight="1" x14ac:dyDescent="0.25">
      <c r="E231" s="129"/>
    </row>
    <row r="232" spans="5:5" ht="15.75" customHeight="1" x14ac:dyDescent="0.25">
      <c r="E232" s="129"/>
    </row>
    <row r="233" spans="5:5" ht="15.75" customHeight="1" x14ac:dyDescent="0.25">
      <c r="E233" s="129"/>
    </row>
    <row r="234" spans="5:5" ht="15.75" customHeight="1" x14ac:dyDescent="0.25">
      <c r="E234" s="129"/>
    </row>
    <row r="235" spans="5:5" ht="15.75" customHeight="1" x14ac:dyDescent="0.25">
      <c r="E235" s="129"/>
    </row>
    <row r="236" spans="5:5" ht="15.75" customHeight="1" x14ac:dyDescent="0.25">
      <c r="E236" s="129"/>
    </row>
    <row r="237" spans="5:5" ht="15.75" customHeight="1" x14ac:dyDescent="0.25">
      <c r="E237" s="129"/>
    </row>
    <row r="238" spans="5:5" ht="15.75" customHeight="1" x14ac:dyDescent="0.25">
      <c r="E238" s="129"/>
    </row>
    <row r="239" spans="5:5" ht="15.75" customHeight="1" x14ac:dyDescent="0.25">
      <c r="E239" s="129"/>
    </row>
    <row r="240" spans="5:5" ht="15.75" customHeight="1" x14ac:dyDescent="0.25">
      <c r="E240" s="129"/>
    </row>
    <row r="241" spans="5:5" ht="15.75" customHeight="1" x14ac:dyDescent="0.25">
      <c r="E241" s="129"/>
    </row>
    <row r="242" spans="5:5" ht="15.75" customHeight="1" x14ac:dyDescent="0.25">
      <c r="E242" s="129"/>
    </row>
    <row r="243" spans="5:5" ht="15.75" customHeight="1" x14ac:dyDescent="0.25">
      <c r="E243" s="129"/>
    </row>
    <row r="244" spans="5:5" ht="15.75" customHeight="1" x14ac:dyDescent="0.25">
      <c r="E244" s="129"/>
    </row>
    <row r="245" spans="5:5" ht="15.75" customHeight="1" x14ac:dyDescent="0.25">
      <c r="E245" s="129"/>
    </row>
    <row r="246" spans="5:5" ht="15.75" customHeight="1" x14ac:dyDescent="0.25">
      <c r="E246" s="129"/>
    </row>
    <row r="247" spans="5:5" ht="15.75" customHeight="1" x14ac:dyDescent="0.25">
      <c r="E247" s="129"/>
    </row>
    <row r="248" spans="5:5" ht="15.75" customHeight="1" x14ac:dyDescent="0.25">
      <c r="E248" s="129"/>
    </row>
    <row r="249" spans="5:5" ht="15.75" customHeight="1" x14ac:dyDescent="0.25">
      <c r="E249" s="129"/>
    </row>
    <row r="250" spans="5:5" ht="15.75" customHeight="1" x14ac:dyDescent="0.25">
      <c r="E250" s="129"/>
    </row>
    <row r="251" spans="5:5" ht="15.75" customHeight="1" x14ac:dyDescent="0.25">
      <c r="E251" s="129"/>
    </row>
    <row r="252" spans="5:5" ht="15.75" customHeight="1" x14ac:dyDescent="0.25">
      <c r="E252" s="129"/>
    </row>
    <row r="253" spans="5:5" ht="15.75" customHeight="1" x14ac:dyDescent="0.25">
      <c r="E253" s="129"/>
    </row>
    <row r="254" spans="5:5" ht="15.75" customHeight="1" x14ac:dyDescent="0.25">
      <c r="E254" s="129"/>
    </row>
    <row r="255" spans="5:5" ht="15.75" customHeight="1" x14ac:dyDescent="0.25">
      <c r="E255" s="129"/>
    </row>
    <row r="256" spans="5:5" ht="15.75" customHeight="1" x14ac:dyDescent="0.25">
      <c r="E256" s="129"/>
    </row>
    <row r="257" spans="5:5" ht="15.75" customHeight="1" x14ac:dyDescent="0.25">
      <c r="E257" s="129"/>
    </row>
    <row r="258" spans="5:5" ht="15.75" customHeight="1" x14ac:dyDescent="0.25">
      <c r="E258" s="129"/>
    </row>
    <row r="259" spans="5:5" ht="15.75" customHeight="1" x14ac:dyDescent="0.25">
      <c r="E259" s="129"/>
    </row>
    <row r="260" spans="5:5" ht="15.75" customHeight="1" x14ac:dyDescent="0.25">
      <c r="E260" s="129"/>
    </row>
    <row r="261" spans="5:5" ht="15.75" customHeight="1" x14ac:dyDescent="0.25">
      <c r="E261" s="129"/>
    </row>
    <row r="262" spans="5:5" ht="15.75" customHeight="1" x14ac:dyDescent="0.25">
      <c r="E262" s="129"/>
    </row>
    <row r="263" spans="5:5" ht="15.75" customHeight="1" x14ac:dyDescent="0.25">
      <c r="E263" s="129"/>
    </row>
    <row r="264" spans="5:5" ht="15.75" customHeight="1" x14ac:dyDescent="0.25">
      <c r="E264" s="129"/>
    </row>
    <row r="265" spans="5:5" ht="15.75" customHeight="1" x14ac:dyDescent="0.25">
      <c r="E265" s="129"/>
    </row>
    <row r="266" spans="5:5" ht="15.75" customHeight="1" x14ac:dyDescent="0.25">
      <c r="E266" s="129"/>
    </row>
    <row r="267" spans="5:5" ht="15.75" customHeight="1" x14ac:dyDescent="0.25">
      <c r="E267" s="129"/>
    </row>
    <row r="268" spans="5:5" ht="15.75" customHeight="1" x14ac:dyDescent="0.25">
      <c r="E268" s="129"/>
    </row>
    <row r="269" spans="5:5" ht="15.75" customHeight="1" x14ac:dyDescent="0.25">
      <c r="E269" s="129"/>
    </row>
    <row r="270" spans="5:5" ht="15.75" customHeight="1" x14ac:dyDescent="0.25">
      <c r="E270" s="129"/>
    </row>
    <row r="271" spans="5:5" ht="15.75" customHeight="1" x14ac:dyDescent="0.25">
      <c r="E271" s="129"/>
    </row>
    <row r="272" spans="5:5" ht="15.75" customHeight="1" x14ac:dyDescent="0.25">
      <c r="E272" s="129"/>
    </row>
    <row r="273" spans="5:5" ht="15.75" customHeight="1" x14ac:dyDescent="0.25">
      <c r="E273" s="129"/>
    </row>
    <row r="274" spans="5:5" ht="15.75" customHeight="1" x14ac:dyDescent="0.25">
      <c r="E274" s="129"/>
    </row>
    <row r="275" spans="5:5" ht="15.75" customHeight="1" x14ac:dyDescent="0.25">
      <c r="E275" s="129"/>
    </row>
    <row r="276" spans="5:5" ht="15.75" customHeight="1" x14ac:dyDescent="0.25">
      <c r="E276" s="129"/>
    </row>
    <row r="277" spans="5:5" ht="15.75" customHeight="1" x14ac:dyDescent="0.25">
      <c r="E277" s="129"/>
    </row>
    <row r="278" spans="5:5" ht="15.75" customHeight="1" x14ac:dyDescent="0.25">
      <c r="E278" s="129"/>
    </row>
    <row r="279" spans="5:5" ht="15.75" customHeight="1" x14ac:dyDescent="0.25">
      <c r="E279" s="129"/>
    </row>
    <row r="280" spans="5:5" ht="15.75" customHeight="1" x14ac:dyDescent="0.25">
      <c r="E280" s="129"/>
    </row>
    <row r="281" spans="5:5" ht="15.75" customHeight="1" x14ac:dyDescent="0.25">
      <c r="E281" s="129"/>
    </row>
    <row r="282" spans="5:5" ht="15.75" customHeight="1" x14ac:dyDescent="0.25">
      <c r="E282" s="129"/>
    </row>
    <row r="283" spans="5:5" ht="15.75" customHeight="1" x14ac:dyDescent="0.25">
      <c r="E283" s="129"/>
    </row>
    <row r="284" spans="5:5" ht="15.75" customHeight="1" x14ac:dyDescent="0.25">
      <c r="E284" s="129"/>
    </row>
    <row r="285" spans="5:5" ht="15.75" customHeight="1" x14ac:dyDescent="0.25">
      <c r="E285" s="129"/>
    </row>
    <row r="286" spans="5:5" ht="15.75" customHeight="1" x14ac:dyDescent="0.25">
      <c r="E286" s="129"/>
    </row>
    <row r="287" spans="5:5" ht="15.75" customHeight="1" x14ac:dyDescent="0.25">
      <c r="E287" s="129"/>
    </row>
    <row r="288" spans="5:5" ht="15.75" customHeight="1" x14ac:dyDescent="0.25">
      <c r="E288" s="129"/>
    </row>
    <row r="289" spans="5:5" ht="15.75" customHeight="1" x14ac:dyDescent="0.25">
      <c r="E289" s="129"/>
    </row>
    <row r="290" spans="5:5" ht="15.75" customHeight="1" x14ac:dyDescent="0.25">
      <c r="E290" s="129"/>
    </row>
    <row r="291" spans="5:5" ht="15.75" customHeight="1" x14ac:dyDescent="0.25">
      <c r="E291" s="129"/>
    </row>
    <row r="292" spans="5:5" ht="15.75" customHeight="1" x14ac:dyDescent="0.25">
      <c r="E292" s="129"/>
    </row>
    <row r="293" spans="5:5" ht="15.75" customHeight="1" x14ac:dyDescent="0.25">
      <c r="E293" s="129"/>
    </row>
    <row r="294" spans="5:5" ht="15.75" customHeight="1" x14ac:dyDescent="0.25">
      <c r="E294" s="129"/>
    </row>
    <row r="295" spans="5:5" ht="15.75" customHeight="1" x14ac:dyDescent="0.25">
      <c r="E295" s="129"/>
    </row>
    <row r="296" spans="5:5" ht="15.75" customHeight="1" x14ac:dyDescent="0.25">
      <c r="E296" s="129"/>
    </row>
    <row r="297" spans="5:5" ht="15.75" customHeight="1" x14ac:dyDescent="0.25">
      <c r="E297" s="129"/>
    </row>
    <row r="298" spans="5:5" ht="15.75" customHeight="1" x14ac:dyDescent="0.25">
      <c r="E298" s="129"/>
    </row>
    <row r="299" spans="5:5" ht="15.75" customHeight="1" x14ac:dyDescent="0.25">
      <c r="E299" s="129"/>
    </row>
    <row r="300" spans="5:5" ht="15.75" customHeight="1" x14ac:dyDescent="0.25">
      <c r="E300" s="129"/>
    </row>
    <row r="301" spans="5:5" ht="15.75" customHeight="1" x14ac:dyDescent="0.25">
      <c r="E301" s="129"/>
    </row>
    <row r="302" spans="5:5" ht="15.75" customHeight="1" x14ac:dyDescent="0.25">
      <c r="E302" s="129"/>
    </row>
    <row r="303" spans="5:5" ht="15.75" customHeight="1" x14ac:dyDescent="0.25">
      <c r="E303" s="129"/>
    </row>
    <row r="304" spans="5:5" ht="15.75" customHeight="1" x14ac:dyDescent="0.25">
      <c r="E304" s="129"/>
    </row>
    <row r="305" spans="5:5" ht="15.75" customHeight="1" x14ac:dyDescent="0.25">
      <c r="E305" s="129"/>
    </row>
    <row r="306" spans="5:5" ht="15.75" customHeight="1" x14ac:dyDescent="0.25">
      <c r="E306" s="129"/>
    </row>
    <row r="307" spans="5:5" ht="15.75" customHeight="1" x14ac:dyDescent="0.25">
      <c r="E307" s="129"/>
    </row>
    <row r="308" spans="5:5" ht="15.75" customHeight="1" x14ac:dyDescent="0.25">
      <c r="E308" s="129"/>
    </row>
    <row r="309" spans="5:5" ht="15.75" customHeight="1" x14ac:dyDescent="0.25">
      <c r="E309" s="129"/>
    </row>
    <row r="310" spans="5:5" ht="15.75" customHeight="1" x14ac:dyDescent="0.25">
      <c r="E310" s="129"/>
    </row>
    <row r="311" spans="5:5" ht="15.75" customHeight="1" x14ac:dyDescent="0.25">
      <c r="E311" s="129"/>
    </row>
    <row r="312" spans="5:5" ht="15.75" customHeight="1" x14ac:dyDescent="0.25">
      <c r="E312" s="129"/>
    </row>
    <row r="313" spans="5:5" ht="15.75" customHeight="1" x14ac:dyDescent="0.25">
      <c r="E313" s="129"/>
    </row>
    <row r="314" spans="5:5" ht="15.75" customHeight="1" x14ac:dyDescent="0.25">
      <c r="E314" s="129"/>
    </row>
    <row r="315" spans="5:5" ht="15.75" customHeight="1" x14ac:dyDescent="0.25">
      <c r="E315" s="129"/>
    </row>
    <row r="316" spans="5:5" ht="15.75" customHeight="1" x14ac:dyDescent="0.25">
      <c r="E316" s="129"/>
    </row>
    <row r="317" spans="5:5" ht="15.75" customHeight="1" x14ac:dyDescent="0.25">
      <c r="E317" s="129"/>
    </row>
    <row r="318" spans="5:5" ht="15.75" customHeight="1" x14ac:dyDescent="0.25">
      <c r="E318" s="129"/>
    </row>
    <row r="319" spans="5:5" ht="15.75" customHeight="1" x14ac:dyDescent="0.25">
      <c r="E319" s="129"/>
    </row>
    <row r="320" spans="5:5" ht="15.75" customHeight="1" x14ac:dyDescent="0.25">
      <c r="E320" s="129"/>
    </row>
    <row r="321" spans="5:5" ht="15.75" customHeight="1" x14ac:dyDescent="0.25">
      <c r="E321" s="129"/>
    </row>
    <row r="322" spans="5:5" ht="15.75" customHeight="1" x14ac:dyDescent="0.25">
      <c r="E322" s="129"/>
    </row>
    <row r="323" spans="5:5" ht="15.75" customHeight="1" x14ac:dyDescent="0.25">
      <c r="E323" s="129"/>
    </row>
    <row r="324" spans="5:5" ht="15.75" customHeight="1" x14ac:dyDescent="0.25">
      <c r="E324" s="129"/>
    </row>
    <row r="325" spans="5:5" ht="15.75" customHeight="1" x14ac:dyDescent="0.25">
      <c r="E325" s="129"/>
    </row>
    <row r="326" spans="5:5" ht="15.75" customHeight="1" x14ac:dyDescent="0.25">
      <c r="E326" s="129"/>
    </row>
    <row r="327" spans="5:5" ht="15.75" customHeight="1" x14ac:dyDescent="0.25">
      <c r="E327" s="129"/>
    </row>
    <row r="328" spans="5:5" ht="15.75" customHeight="1" x14ac:dyDescent="0.25">
      <c r="E328" s="129"/>
    </row>
    <row r="329" spans="5:5" ht="15.75" customHeight="1" x14ac:dyDescent="0.25">
      <c r="E329" s="129"/>
    </row>
    <row r="330" spans="5:5" ht="15.75" customHeight="1" x14ac:dyDescent="0.25">
      <c r="E330" s="129"/>
    </row>
    <row r="331" spans="5:5" ht="15.75" customHeight="1" x14ac:dyDescent="0.25">
      <c r="E331" s="129"/>
    </row>
    <row r="332" spans="5:5" ht="15.75" customHeight="1" x14ac:dyDescent="0.25">
      <c r="E332" s="129"/>
    </row>
    <row r="333" spans="5:5" ht="15.75" customHeight="1" x14ac:dyDescent="0.25">
      <c r="E333" s="129"/>
    </row>
    <row r="334" spans="5:5" ht="15.75" customHeight="1" x14ac:dyDescent="0.25">
      <c r="E334" s="129"/>
    </row>
    <row r="335" spans="5:5" ht="15.75" customHeight="1" x14ac:dyDescent="0.25">
      <c r="E335" s="129"/>
    </row>
    <row r="336" spans="5:5" ht="15.75" customHeight="1" x14ac:dyDescent="0.25">
      <c r="E336" s="129"/>
    </row>
    <row r="337" spans="5:5" ht="15.75" customHeight="1" x14ac:dyDescent="0.25">
      <c r="E337" s="129"/>
    </row>
    <row r="338" spans="5:5" ht="15.75" customHeight="1" x14ac:dyDescent="0.25">
      <c r="E338" s="129"/>
    </row>
    <row r="339" spans="5:5" ht="15.75" customHeight="1" x14ac:dyDescent="0.25">
      <c r="E339" s="129"/>
    </row>
    <row r="340" spans="5:5" ht="15.75" customHeight="1" x14ac:dyDescent="0.25">
      <c r="E340" s="129"/>
    </row>
    <row r="341" spans="5:5" ht="15.75" customHeight="1" x14ac:dyDescent="0.25">
      <c r="E341" s="129"/>
    </row>
    <row r="342" spans="5:5" ht="15.75" customHeight="1" x14ac:dyDescent="0.25">
      <c r="E342" s="129"/>
    </row>
    <row r="343" spans="5:5" ht="15.75" customHeight="1" x14ac:dyDescent="0.25">
      <c r="E343" s="129"/>
    </row>
    <row r="344" spans="5:5" ht="15.75" customHeight="1" x14ac:dyDescent="0.25">
      <c r="E344" s="129"/>
    </row>
    <row r="345" spans="5:5" ht="15.75" customHeight="1" x14ac:dyDescent="0.25">
      <c r="E345" s="129"/>
    </row>
    <row r="346" spans="5:5" ht="15.75" customHeight="1" x14ac:dyDescent="0.25">
      <c r="E346" s="129"/>
    </row>
    <row r="347" spans="5:5" ht="15.75" customHeight="1" x14ac:dyDescent="0.25">
      <c r="E347" s="129"/>
    </row>
    <row r="348" spans="5:5" ht="15.75" customHeight="1" x14ac:dyDescent="0.25">
      <c r="E348" s="129"/>
    </row>
    <row r="349" spans="5:5" ht="15.75" customHeight="1" x14ac:dyDescent="0.25">
      <c r="E349" s="129"/>
    </row>
    <row r="350" spans="5:5" ht="15.75" customHeight="1" x14ac:dyDescent="0.25">
      <c r="E350" s="129"/>
    </row>
    <row r="351" spans="5:5" ht="15.75" customHeight="1" x14ac:dyDescent="0.25">
      <c r="E351" s="129"/>
    </row>
    <row r="352" spans="5:5" ht="15.75" customHeight="1" x14ac:dyDescent="0.25">
      <c r="E352" s="129"/>
    </row>
    <row r="353" spans="5:5" ht="15.75" customHeight="1" x14ac:dyDescent="0.25">
      <c r="E353" s="129"/>
    </row>
    <row r="354" spans="5:5" ht="15.75" customHeight="1" x14ac:dyDescent="0.25">
      <c r="E354" s="129"/>
    </row>
    <row r="355" spans="5:5" ht="15.75" customHeight="1" x14ac:dyDescent="0.25">
      <c r="E355" s="129"/>
    </row>
    <row r="356" spans="5:5" ht="15.75" customHeight="1" x14ac:dyDescent="0.25">
      <c r="E356" s="129"/>
    </row>
    <row r="357" spans="5:5" ht="15.75" customHeight="1" x14ac:dyDescent="0.25">
      <c r="E357" s="129"/>
    </row>
    <row r="358" spans="5:5" ht="15.75" customHeight="1" x14ac:dyDescent="0.25">
      <c r="E358" s="129"/>
    </row>
    <row r="359" spans="5:5" ht="15.75" customHeight="1" x14ac:dyDescent="0.25">
      <c r="E359" s="129"/>
    </row>
    <row r="360" spans="5:5" ht="15.75" customHeight="1" x14ac:dyDescent="0.25">
      <c r="E360" s="129"/>
    </row>
    <row r="361" spans="5:5" ht="15.75" customHeight="1" x14ac:dyDescent="0.25">
      <c r="E361" s="129"/>
    </row>
    <row r="362" spans="5:5" ht="15.75" customHeight="1" x14ac:dyDescent="0.25">
      <c r="E362" s="129"/>
    </row>
    <row r="363" spans="5:5" ht="15.75" customHeight="1" x14ac:dyDescent="0.25">
      <c r="E363" s="129"/>
    </row>
    <row r="364" spans="5:5" ht="15.75" customHeight="1" x14ac:dyDescent="0.25">
      <c r="E364" s="129"/>
    </row>
    <row r="365" spans="5:5" ht="15.75" customHeight="1" x14ac:dyDescent="0.25">
      <c r="E365" s="129"/>
    </row>
    <row r="366" spans="5:5" ht="15.75" customHeight="1" x14ac:dyDescent="0.25">
      <c r="E366" s="129"/>
    </row>
    <row r="367" spans="5:5" ht="15.75" customHeight="1" x14ac:dyDescent="0.25">
      <c r="E367" s="129"/>
    </row>
    <row r="368" spans="5:5" ht="15.75" customHeight="1" x14ac:dyDescent="0.25">
      <c r="E368" s="129"/>
    </row>
    <row r="369" spans="5:5" ht="15.75" customHeight="1" x14ac:dyDescent="0.25">
      <c r="E369" s="129"/>
    </row>
    <row r="370" spans="5:5" ht="15.75" customHeight="1" x14ac:dyDescent="0.25">
      <c r="E370" s="129"/>
    </row>
    <row r="371" spans="5:5" ht="15.75" customHeight="1" x14ac:dyDescent="0.25">
      <c r="E371" s="129"/>
    </row>
    <row r="372" spans="5:5" ht="15.75" customHeight="1" x14ac:dyDescent="0.25">
      <c r="E372" s="129"/>
    </row>
    <row r="373" spans="5:5" ht="15.75" customHeight="1" x14ac:dyDescent="0.25">
      <c r="E373" s="129"/>
    </row>
    <row r="374" spans="5:5" ht="15.75" customHeight="1" x14ac:dyDescent="0.25">
      <c r="E374" s="129"/>
    </row>
    <row r="375" spans="5:5" ht="15.75" customHeight="1" x14ac:dyDescent="0.25">
      <c r="E375" s="129"/>
    </row>
    <row r="376" spans="5:5" ht="15.75" customHeight="1" x14ac:dyDescent="0.25">
      <c r="E376" s="129"/>
    </row>
    <row r="377" spans="5:5" ht="15.75" customHeight="1" x14ac:dyDescent="0.25">
      <c r="E377" s="129"/>
    </row>
    <row r="378" spans="5:5" ht="15.75" customHeight="1" x14ac:dyDescent="0.25">
      <c r="E378" s="129"/>
    </row>
    <row r="379" spans="5:5" ht="15.75" customHeight="1" x14ac:dyDescent="0.25">
      <c r="E379" s="129"/>
    </row>
    <row r="380" spans="5:5" ht="15.75" customHeight="1" x14ac:dyDescent="0.25">
      <c r="E380" s="129"/>
    </row>
    <row r="381" spans="5:5" ht="15.75" customHeight="1" x14ac:dyDescent="0.25">
      <c r="E381" s="129"/>
    </row>
    <row r="382" spans="5:5" ht="15.75" customHeight="1" x14ac:dyDescent="0.25">
      <c r="E382" s="129"/>
    </row>
    <row r="383" spans="5:5" ht="15.75" customHeight="1" x14ac:dyDescent="0.25">
      <c r="E383" s="129"/>
    </row>
    <row r="384" spans="5:5" ht="15.75" customHeight="1" x14ac:dyDescent="0.25">
      <c r="E384" s="129"/>
    </row>
    <row r="385" spans="5:5" ht="15.75" customHeight="1" x14ac:dyDescent="0.25">
      <c r="E385" s="129"/>
    </row>
    <row r="386" spans="5:5" ht="15.75" customHeight="1" x14ac:dyDescent="0.25">
      <c r="E386" s="129"/>
    </row>
    <row r="387" spans="5:5" ht="15.75" customHeight="1" x14ac:dyDescent="0.25">
      <c r="E387" s="129"/>
    </row>
    <row r="388" spans="5:5" ht="15.75" customHeight="1" x14ac:dyDescent="0.25">
      <c r="E388" s="129"/>
    </row>
    <row r="389" spans="5:5" ht="15.75" customHeight="1" x14ac:dyDescent="0.25">
      <c r="E389" s="129"/>
    </row>
    <row r="390" spans="5:5" ht="15.75" customHeight="1" x14ac:dyDescent="0.25">
      <c r="E390" s="129"/>
    </row>
    <row r="391" spans="5:5" ht="15.75" customHeight="1" x14ac:dyDescent="0.25">
      <c r="E391" s="129"/>
    </row>
    <row r="392" spans="5:5" ht="15.75" customHeight="1" x14ac:dyDescent="0.25">
      <c r="E392" s="129"/>
    </row>
    <row r="393" spans="5:5" ht="15.75" customHeight="1" x14ac:dyDescent="0.25">
      <c r="E393" s="129"/>
    </row>
    <row r="394" spans="5:5" ht="15.75" customHeight="1" x14ac:dyDescent="0.25">
      <c r="E394" s="129"/>
    </row>
    <row r="395" spans="5:5" ht="15.75" customHeight="1" x14ac:dyDescent="0.25">
      <c r="E395" s="129"/>
    </row>
    <row r="396" spans="5:5" ht="15.75" customHeight="1" x14ac:dyDescent="0.25">
      <c r="E396" s="129"/>
    </row>
    <row r="397" spans="5:5" ht="15.75" customHeight="1" x14ac:dyDescent="0.25">
      <c r="E397" s="129"/>
    </row>
    <row r="398" spans="5:5" ht="15.75" customHeight="1" x14ac:dyDescent="0.25">
      <c r="E398" s="129"/>
    </row>
    <row r="399" spans="5:5" ht="15.75" customHeight="1" x14ac:dyDescent="0.25">
      <c r="E399" s="129"/>
    </row>
    <row r="400" spans="5:5" ht="15.75" customHeight="1" x14ac:dyDescent="0.25">
      <c r="E400" s="129"/>
    </row>
    <row r="401" spans="5:5" ht="15.75" customHeight="1" x14ac:dyDescent="0.25">
      <c r="E401" s="129"/>
    </row>
    <row r="402" spans="5:5" ht="15.75" customHeight="1" x14ac:dyDescent="0.25">
      <c r="E402" s="129"/>
    </row>
    <row r="403" spans="5:5" ht="15.75" customHeight="1" x14ac:dyDescent="0.25">
      <c r="E403" s="129"/>
    </row>
    <row r="404" spans="5:5" ht="15.75" customHeight="1" x14ac:dyDescent="0.25">
      <c r="E404" s="129"/>
    </row>
    <row r="405" spans="5:5" ht="15.75" customHeight="1" x14ac:dyDescent="0.25">
      <c r="E405" s="129"/>
    </row>
    <row r="406" spans="5:5" ht="15.75" customHeight="1" x14ac:dyDescent="0.25">
      <c r="E406" s="129"/>
    </row>
    <row r="407" spans="5:5" ht="15.75" customHeight="1" x14ac:dyDescent="0.25">
      <c r="E407" s="129"/>
    </row>
    <row r="408" spans="5:5" ht="15.75" customHeight="1" x14ac:dyDescent="0.25">
      <c r="E408" s="129"/>
    </row>
    <row r="409" spans="5:5" ht="15.75" customHeight="1" x14ac:dyDescent="0.25">
      <c r="E409" s="129"/>
    </row>
    <row r="410" spans="5:5" ht="15.75" customHeight="1" x14ac:dyDescent="0.25">
      <c r="E410" s="129"/>
    </row>
    <row r="411" spans="5:5" ht="15.75" customHeight="1" x14ac:dyDescent="0.25">
      <c r="E411" s="129"/>
    </row>
    <row r="412" spans="5:5" ht="15.75" customHeight="1" x14ac:dyDescent="0.25">
      <c r="E412" s="129"/>
    </row>
    <row r="413" spans="5:5" ht="15.75" customHeight="1" x14ac:dyDescent="0.25">
      <c r="E413" s="129"/>
    </row>
    <row r="414" spans="5:5" ht="15.75" customHeight="1" x14ac:dyDescent="0.25">
      <c r="E414" s="129"/>
    </row>
    <row r="415" spans="5:5" ht="15.75" customHeight="1" x14ac:dyDescent="0.25">
      <c r="E415" s="129"/>
    </row>
    <row r="416" spans="5:5" ht="15.75" customHeight="1" x14ac:dyDescent="0.25">
      <c r="E416" s="129"/>
    </row>
    <row r="417" spans="5:5" ht="15.75" customHeight="1" x14ac:dyDescent="0.25">
      <c r="E417" s="129"/>
    </row>
    <row r="418" spans="5:5" ht="15.75" customHeight="1" x14ac:dyDescent="0.25">
      <c r="E418" s="129"/>
    </row>
    <row r="419" spans="5:5" ht="15.75" customHeight="1" x14ac:dyDescent="0.25">
      <c r="E419" s="129"/>
    </row>
    <row r="420" spans="5:5" ht="15.75" customHeight="1" x14ac:dyDescent="0.25">
      <c r="E420" s="129"/>
    </row>
    <row r="421" spans="5:5" ht="15.75" customHeight="1" x14ac:dyDescent="0.25">
      <c r="E421" s="129"/>
    </row>
    <row r="422" spans="5:5" ht="15.75" customHeight="1" x14ac:dyDescent="0.25">
      <c r="E422" s="129"/>
    </row>
    <row r="423" spans="5:5" ht="15.75" customHeight="1" x14ac:dyDescent="0.25">
      <c r="E423" s="129"/>
    </row>
    <row r="424" spans="5:5" ht="15.75" customHeight="1" x14ac:dyDescent="0.25">
      <c r="E424" s="129"/>
    </row>
    <row r="425" spans="5:5" ht="15.75" customHeight="1" x14ac:dyDescent="0.25">
      <c r="E425" s="129"/>
    </row>
    <row r="426" spans="5:5" ht="15.75" customHeight="1" x14ac:dyDescent="0.25">
      <c r="E426" s="129"/>
    </row>
    <row r="427" spans="5:5" ht="15.75" customHeight="1" x14ac:dyDescent="0.25">
      <c r="E427" s="129"/>
    </row>
    <row r="428" spans="5:5" ht="15.75" customHeight="1" x14ac:dyDescent="0.25">
      <c r="E428" s="129"/>
    </row>
    <row r="429" spans="5:5" ht="15.75" customHeight="1" x14ac:dyDescent="0.25">
      <c r="E429" s="129"/>
    </row>
    <row r="430" spans="5:5" ht="15.75" customHeight="1" x14ac:dyDescent="0.25">
      <c r="E430" s="129"/>
    </row>
    <row r="431" spans="5:5" ht="15.75" customHeight="1" x14ac:dyDescent="0.25">
      <c r="E431" s="129"/>
    </row>
    <row r="432" spans="5:5" ht="15.75" customHeight="1" x14ac:dyDescent="0.25">
      <c r="E432" s="129"/>
    </row>
    <row r="433" spans="5:5" ht="15.75" customHeight="1" x14ac:dyDescent="0.25">
      <c r="E433" s="129"/>
    </row>
    <row r="434" spans="5:5" ht="15.75" customHeight="1" x14ac:dyDescent="0.25">
      <c r="E434" s="129"/>
    </row>
    <row r="435" spans="5:5" ht="15.75" customHeight="1" x14ac:dyDescent="0.25">
      <c r="E435" s="129"/>
    </row>
    <row r="436" spans="5:5" ht="15.75" customHeight="1" x14ac:dyDescent="0.25">
      <c r="E436" s="129"/>
    </row>
    <row r="437" spans="5:5" ht="15.75" customHeight="1" x14ac:dyDescent="0.25">
      <c r="E437" s="129"/>
    </row>
    <row r="438" spans="5:5" ht="15.75" customHeight="1" x14ac:dyDescent="0.25">
      <c r="E438" s="129"/>
    </row>
    <row r="439" spans="5:5" ht="15.75" customHeight="1" x14ac:dyDescent="0.25">
      <c r="E439" s="129"/>
    </row>
    <row r="440" spans="5:5" ht="15.75" customHeight="1" x14ac:dyDescent="0.25">
      <c r="E440" s="129"/>
    </row>
    <row r="441" spans="5:5" ht="15.75" customHeight="1" x14ac:dyDescent="0.25">
      <c r="E441" s="129"/>
    </row>
    <row r="442" spans="5:5" ht="15.75" customHeight="1" x14ac:dyDescent="0.25">
      <c r="E442" s="129"/>
    </row>
    <row r="443" spans="5:5" ht="15.75" customHeight="1" x14ac:dyDescent="0.25">
      <c r="E443" s="129"/>
    </row>
    <row r="444" spans="5:5" ht="15.75" customHeight="1" x14ac:dyDescent="0.25">
      <c r="E444" s="129"/>
    </row>
    <row r="445" spans="5:5" ht="15.75" customHeight="1" x14ac:dyDescent="0.25">
      <c r="E445" s="129"/>
    </row>
    <row r="446" spans="5:5" ht="15.75" customHeight="1" x14ac:dyDescent="0.25">
      <c r="E446" s="129"/>
    </row>
    <row r="447" spans="5:5" ht="15.75" customHeight="1" x14ac:dyDescent="0.25">
      <c r="E447" s="129"/>
    </row>
    <row r="448" spans="5:5" ht="15.75" customHeight="1" x14ac:dyDescent="0.25">
      <c r="E448" s="129"/>
    </row>
    <row r="449" spans="5:5" ht="15.75" customHeight="1" x14ac:dyDescent="0.25">
      <c r="E449" s="129"/>
    </row>
    <row r="450" spans="5:5" ht="15.75" customHeight="1" x14ac:dyDescent="0.25">
      <c r="E450" s="129"/>
    </row>
    <row r="451" spans="5:5" ht="15.75" customHeight="1" x14ac:dyDescent="0.25">
      <c r="E451" s="129"/>
    </row>
    <row r="452" spans="5:5" ht="15.75" customHeight="1" x14ac:dyDescent="0.25">
      <c r="E452" s="129"/>
    </row>
    <row r="453" spans="5:5" ht="15.75" customHeight="1" x14ac:dyDescent="0.25">
      <c r="E453" s="129"/>
    </row>
    <row r="454" spans="5:5" ht="15.75" customHeight="1" x14ac:dyDescent="0.25">
      <c r="E454" s="129"/>
    </row>
    <row r="455" spans="5:5" ht="15.75" customHeight="1" x14ac:dyDescent="0.25">
      <c r="E455" s="129"/>
    </row>
    <row r="456" spans="5:5" ht="15.75" customHeight="1" x14ac:dyDescent="0.25">
      <c r="E456" s="129"/>
    </row>
    <row r="457" spans="5:5" ht="15.75" customHeight="1" x14ac:dyDescent="0.25">
      <c r="E457" s="129"/>
    </row>
    <row r="458" spans="5:5" ht="15.75" customHeight="1" x14ac:dyDescent="0.25">
      <c r="E458" s="129"/>
    </row>
    <row r="459" spans="5:5" ht="15.75" customHeight="1" x14ac:dyDescent="0.25">
      <c r="E459" s="129"/>
    </row>
    <row r="460" spans="5:5" ht="15.75" customHeight="1" x14ac:dyDescent="0.25">
      <c r="E460" s="129"/>
    </row>
    <row r="461" spans="5:5" ht="15.75" customHeight="1" x14ac:dyDescent="0.25">
      <c r="E461" s="129"/>
    </row>
    <row r="462" spans="5:5" ht="15.75" customHeight="1" x14ac:dyDescent="0.25">
      <c r="E462" s="129"/>
    </row>
    <row r="463" spans="5:5" ht="15.75" customHeight="1" x14ac:dyDescent="0.25">
      <c r="E463" s="129"/>
    </row>
    <row r="464" spans="5:5" ht="15.75" customHeight="1" x14ac:dyDescent="0.25">
      <c r="E464" s="129"/>
    </row>
    <row r="465" spans="5:5" ht="15.75" customHeight="1" x14ac:dyDescent="0.25">
      <c r="E465" s="129"/>
    </row>
    <row r="466" spans="5:5" ht="15.75" customHeight="1" x14ac:dyDescent="0.25">
      <c r="E466" s="129"/>
    </row>
    <row r="467" spans="5:5" ht="15.75" customHeight="1" x14ac:dyDescent="0.25">
      <c r="E467" s="129"/>
    </row>
    <row r="468" spans="5:5" ht="15.75" customHeight="1" x14ac:dyDescent="0.25">
      <c r="E468" s="129"/>
    </row>
    <row r="469" spans="5:5" ht="15.75" customHeight="1" x14ac:dyDescent="0.25">
      <c r="E469" s="129"/>
    </row>
    <row r="470" spans="5:5" ht="15.75" customHeight="1" x14ac:dyDescent="0.25">
      <c r="E470" s="129"/>
    </row>
    <row r="471" spans="5:5" ht="15.75" customHeight="1" x14ac:dyDescent="0.25">
      <c r="E471" s="129"/>
    </row>
    <row r="472" spans="5:5" ht="15.75" customHeight="1" x14ac:dyDescent="0.25">
      <c r="E472" s="129"/>
    </row>
    <row r="473" spans="5:5" ht="15.75" customHeight="1" x14ac:dyDescent="0.25">
      <c r="E473" s="129"/>
    </row>
    <row r="474" spans="5:5" ht="15.75" customHeight="1" x14ac:dyDescent="0.25">
      <c r="E474" s="129"/>
    </row>
    <row r="475" spans="5:5" ht="15.75" customHeight="1" x14ac:dyDescent="0.25">
      <c r="E475" s="129"/>
    </row>
    <row r="476" spans="5:5" ht="15.75" customHeight="1" x14ac:dyDescent="0.25">
      <c r="E476" s="129"/>
    </row>
    <row r="477" spans="5:5" ht="15.75" customHeight="1" x14ac:dyDescent="0.25">
      <c r="E477" s="129"/>
    </row>
    <row r="478" spans="5:5" ht="15.75" customHeight="1" x14ac:dyDescent="0.25">
      <c r="E478" s="129"/>
    </row>
    <row r="479" spans="5:5" ht="15.75" customHeight="1" x14ac:dyDescent="0.25">
      <c r="E479" s="129"/>
    </row>
    <row r="480" spans="5:5" ht="15.75" customHeight="1" x14ac:dyDescent="0.25">
      <c r="E480" s="129"/>
    </row>
    <row r="481" spans="5:5" ht="15.75" customHeight="1" x14ac:dyDescent="0.25">
      <c r="E481" s="129"/>
    </row>
    <row r="482" spans="5:5" ht="15.75" customHeight="1" x14ac:dyDescent="0.25">
      <c r="E482" s="129"/>
    </row>
    <row r="483" spans="5:5" ht="15.75" customHeight="1" x14ac:dyDescent="0.25">
      <c r="E483" s="129"/>
    </row>
    <row r="484" spans="5:5" ht="15.75" customHeight="1" x14ac:dyDescent="0.25">
      <c r="E484" s="129"/>
    </row>
    <row r="485" spans="5:5" ht="15.75" customHeight="1" x14ac:dyDescent="0.25">
      <c r="E485" s="129"/>
    </row>
    <row r="486" spans="5:5" ht="15.75" customHeight="1" x14ac:dyDescent="0.25">
      <c r="E486" s="129"/>
    </row>
    <row r="487" spans="5:5" ht="15.75" customHeight="1" x14ac:dyDescent="0.25">
      <c r="E487" s="129"/>
    </row>
    <row r="488" spans="5:5" ht="15.75" customHeight="1" x14ac:dyDescent="0.25">
      <c r="E488" s="129"/>
    </row>
    <row r="489" spans="5:5" ht="15.75" customHeight="1" x14ac:dyDescent="0.25">
      <c r="E489" s="129"/>
    </row>
    <row r="490" spans="5:5" ht="15.75" customHeight="1" x14ac:dyDescent="0.25">
      <c r="E490" s="129"/>
    </row>
    <row r="491" spans="5:5" ht="15.75" customHeight="1" x14ac:dyDescent="0.25">
      <c r="E491" s="129"/>
    </row>
    <row r="492" spans="5:5" ht="15.75" customHeight="1" x14ac:dyDescent="0.25">
      <c r="E492" s="129"/>
    </row>
    <row r="493" spans="5:5" ht="15.75" customHeight="1" x14ac:dyDescent="0.25">
      <c r="E493" s="129"/>
    </row>
    <row r="494" spans="5:5" ht="15.75" customHeight="1" x14ac:dyDescent="0.25">
      <c r="E494" s="129"/>
    </row>
    <row r="495" spans="5:5" ht="15.75" customHeight="1" x14ac:dyDescent="0.25">
      <c r="E495" s="129"/>
    </row>
    <row r="496" spans="5:5" ht="15.75" customHeight="1" x14ac:dyDescent="0.25">
      <c r="E496" s="129"/>
    </row>
    <row r="497" spans="5:5" ht="15.75" customHeight="1" x14ac:dyDescent="0.25">
      <c r="E497" s="129"/>
    </row>
    <row r="498" spans="5:5" ht="15.75" customHeight="1" x14ac:dyDescent="0.25">
      <c r="E498" s="129"/>
    </row>
    <row r="499" spans="5:5" ht="15.75" customHeight="1" x14ac:dyDescent="0.25">
      <c r="E499" s="129"/>
    </row>
    <row r="500" spans="5:5" ht="15.75" customHeight="1" x14ac:dyDescent="0.25">
      <c r="E500" s="129"/>
    </row>
    <row r="501" spans="5:5" ht="15.75" customHeight="1" x14ac:dyDescent="0.25">
      <c r="E501" s="129"/>
    </row>
    <row r="502" spans="5:5" ht="15.75" customHeight="1" x14ac:dyDescent="0.25">
      <c r="E502" s="129"/>
    </row>
    <row r="503" spans="5:5" ht="15.75" customHeight="1" x14ac:dyDescent="0.25">
      <c r="E503" s="129"/>
    </row>
    <row r="504" spans="5:5" ht="15.75" customHeight="1" x14ac:dyDescent="0.25">
      <c r="E504" s="129"/>
    </row>
    <row r="505" spans="5:5" ht="15.75" customHeight="1" x14ac:dyDescent="0.25">
      <c r="E505" s="129"/>
    </row>
    <row r="506" spans="5:5" ht="15.75" customHeight="1" x14ac:dyDescent="0.25">
      <c r="E506" s="129"/>
    </row>
    <row r="507" spans="5:5" ht="15.75" customHeight="1" x14ac:dyDescent="0.25">
      <c r="E507" s="129"/>
    </row>
    <row r="508" spans="5:5" ht="15.75" customHeight="1" x14ac:dyDescent="0.25">
      <c r="E508" s="129"/>
    </row>
    <row r="509" spans="5:5" ht="15.75" customHeight="1" x14ac:dyDescent="0.25">
      <c r="E509" s="129"/>
    </row>
    <row r="510" spans="5:5" ht="15.75" customHeight="1" x14ac:dyDescent="0.25">
      <c r="E510" s="129"/>
    </row>
    <row r="511" spans="5:5" ht="15.75" customHeight="1" x14ac:dyDescent="0.25">
      <c r="E511" s="129"/>
    </row>
    <row r="512" spans="5:5" ht="15.75" customHeight="1" x14ac:dyDescent="0.25">
      <c r="E512" s="129"/>
    </row>
    <row r="513" spans="5:5" ht="15.75" customHeight="1" x14ac:dyDescent="0.25">
      <c r="E513" s="129"/>
    </row>
    <row r="514" spans="5:5" ht="15.75" customHeight="1" x14ac:dyDescent="0.25">
      <c r="E514" s="129"/>
    </row>
    <row r="515" spans="5:5" ht="15.75" customHeight="1" x14ac:dyDescent="0.25">
      <c r="E515" s="129"/>
    </row>
    <row r="516" spans="5:5" ht="15.75" customHeight="1" x14ac:dyDescent="0.25">
      <c r="E516" s="129"/>
    </row>
    <row r="517" spans="5:5" ht="15.75" customHeight="1" x14ac:dyDescent="0.25">
      <c r="E517" s="129"/>
    </row>
    <row r="518" spans="5:5" ht="15.75" customHeight="1" x14ac:dyDescent="0.25">
      <c r="E518" s="129"/>
    </row>
    <row r="519" spans="5:5" ht="15.75" customHeight="1" x14ac:dyDescent="0.25">
      <c r="E519" s="129"/>
    </row>
    <row r="520" spans="5:5" ht="15.75" customHeight="1" x14ac:dyDescent="0.25">
      <c r="E520" s="129"/>
    </row>
    <row r="521" spans="5:5" ht="15.75" customHeight="1" x14ac:dyDescent="0.25">
      <c r="E521" s="129"/>
    </row>
    <row r="522" spans="5:5" ht="15.75" customHeight="1" x14ac:dyDescent="0.25">
      <c r="E522" s="129"/>
    </row>
    <row r="523" spans="5:5" ht="15.75" customHeight="1" x14ac:dyDescent="0.25">
      <c r="E523" s="129"/>
    </row>
    <row r="524" spans="5:5" ht="15.75" customHeight="1" x14ac:dyDescent="0.25">
      <c r="E524" s="129"/>
    </row>
    <row r="525" spans="5:5" ht="15.75" customHeight="1" x14ac:dyDescent="0.25">
      <c r="E525" s="129"/>
    </row>
    <row r="526" spans="5:5" ht="15.75" customHeight="1" x14ac:dyDescent="0.25">
      <c r="E526" s="129"/>
    </row>
    <row r="527" spans="5:5" ht="15.75" customHeight="1" x14ac:dyDescent="0.25">
      <c r="E527" s="129"/>
    </row>
    <row r="528" spans="5:5" ht="15.75" customHeight="1" x14ac:dyDescent="0.25">
      <c r="E528" s="129"/>
    </row>
    <row r="529" spans="5:5" ht="15.75" customHeight="1" x14ac:dyDescent="0.25">
      <c r="E529" s="129"/>
    </row>
    <row r="530" spans="5:5" ht="15.75" customHeight="1" x14ac:dyDescent="0.25">
      <c r="E530" s="129"/>
    </row>
    <row r="531" spans="5:5" ht="15.75" customHeight="1" x14ac:dyDescent="0.25">
      <c r="E531" s="129"/>
    </row>
    <row r="532" spans="5:5" ht="15.75" customHeight="1" x14ac:dyDescent="0.25">
      <c r="E532" s="129"/>
    </row>
    <row r="533" spans="5:5" ht="15.75" customHeight="1" x14ac:dyDescent="0.25">
      <c r="E533" s="129"/>
    </row>
    <row r="534" spans="5:5" ht="15.75" customHeight="1" x14ac:dyDescent="0.25">
      <c r="E534" s="129"/>
    </row>
    <row r="535" spans="5:5" ht="15.75" customHeight="1" x14ac:dyDescent="0.25">
      <c r="E535" s="129"/>
    </row>
    <row r="536" spans="5:5" ht="15.75" customHeight="1" x14ac:dyDescent="0.25">
      <c r="E536" s="129"/>
    </row>
    <row r="537" spans="5:5" ht="15.75" customHeight="1" x14ac:dyDescent="0.25">
      <c r="E537" s="129"/>
    </row>
    <row r="538" spans="5:5" ht="15.75" customHeight="1" x14ac:dyDescent="0.25">
      <c r="E538" s="129"/>
    </row>
    <row r="539" spans="5:5" ht="15.75" customHeight="1" x14ac:dyDescent="0.25">
      <c r="E539" s="129"/>
    </row>
    <row r="540" spans="5:5" ht="15.75" customHeight="1" x14ac:dyDescent="0.25">
      <c r="E540" s="129"/>
    </row>
    <row r="541" spans="5:5" ht="15.75" customHeight="1" x14ac:dyDescent="0.25">
      <c r="E541" s="129"/>
    </row>
    <row r="542" spans="5:5" ht="15.75" customHeight="1" x14ac:dyDescent="0.25">
      <c r="E542" s="129"/>
    </row>
    <row r="543" spans="5:5" ht="15.75" customHeight="1" x14ac:dyDescent="0.25">
      <c r="E543" s="129"/>
    </row>
    <row r="544" spans="5:5" ht="15.75" customHeight="1" x14ac:dyDescent="0.25">
      <c r="E544" s="129"/>
    </row>
    <row r="545" spans="5:5" ht="15.75" customHeight="1" x14ac:dyDescent="0.25">
      <c r="E545" s="129"/>
    </row>
    <row r="546" spans="5:5" ht="15.75" customHeight="1" x14ac:dyDescent="0.25">
      <c r="E546" s="129"/>
    </row>
    <row r="547" spans="5:5" ht="15.75" customHeight="1" x14ac:dyDescent="0.25">
      <c r="E547" s="129"/>
    </row>
    <row r="548" spans="5:5" ht="15.75" customHeight="1" x14ac:dyDescent="0.25">
      <c r="E548" s="129"/>
    </row>
    <row r="549" spans="5:5" ht="15.75" customHeight="1" x14ac:dyDescent="0.25">
      <c r="E549" s="129"/>
    </row>
    <row r="550" spans="5:5" ht="15.75" customHeight="1" x14ac:dyDescent="0.25">
      <c r="E550" s="129"/>
    </row>
    <row r="551" spans="5:5" ht="15.75" customHeight="1" x14ac:dyDescent="0.25">
      <c r="E551" s="129"/>
    </row>
    <row r="552" spans="5:5" ht="15.75" customHeight="1" x14ac:dyDescent="0.25">
      <c r="E552" s="129"/>
    </row>
    <row r="553" spans="5:5" ht="15.75" customHeight="1" x14ac:dyDescent="0.25">
      <c r="E553" s="129"/>
    </row>
    <row r="554" spans="5:5" ht="15.75" customHeight="1" x14ac:dyDescent="0.25">
      <c r="E554" s="129"/>
    </row>
    <row r="555" spans="5:5" ht="15.75" customHeight="1" x14ac:dyDescent="0.25">
      <c r="E555" s="129"/>
    </row>
    <row r="556" spans="5:5" ht="15.75" customHeight="1" x14ac:dyDescent="0.25">
      <c r="E556" s="129"/>
    </row>
    <row r="557" spans="5:5" ht="15.75" customHeight="1" x14ac:dyDescent="0.25">
      <c r="E557" s="129"/>
    </row>
    <row r="558" spans="5:5" ht="15.75" customHeight="1" x14ac:dyDescent="0.25">
      <c r="E558" s="129"/>
    </row>
    <row r="559" spans="5:5" ht="15.75" customHeight="1" x14ac:dyDescent="0.25">
      <c r="E559" s="129"/>
    </row>
    <row r="560" spans="5:5" ht="15.75" customHeight="1" x14ac:dyDescent="0.25">
      <c r="E560" s="129"/>
    </row>
    <row r="561" spans="5:5" ht="15.75" customHeight="1" x14ac:dyDescent="0.25">
      <c r="E561" s="129"/>
    </row>
    <row r="562" spans="5:5" ht="15.75" customHeight="1" x14ac:dyDescent="0.25">
      <c r="E562" s="129"/>
    </row>
    <row r="563" spans="5:5" ht="15.75" customHeight="1" x14ac:dyDescent="0.25">
      <c r="E563" s="129"/>
    </row>
    <row r="564" spans="5:5" ht="15.75" customHeight="1" x14ac:dyDescent="0.25">
      <c r="E564" s="129"/>
    </row>
    <row r="565" spans="5:5" ht="15.75" customHeight="1" x14ac:dyDescent="0.25">
      <c r="E565" s="129"/>
    </row>
    <row r="566" spans="5:5" ht="15.75" customHeight="1" x14ac:dyDescent="0.25">
      <c r="E566" s="129"/>
    </row>
    <row r="567" spans="5:5" ht="15.75" customHeight="1" x14ac:dyDescent="0.25">
      <c r="E567" s="129"/>
    </row>
    <row r="568" spans="5:5" ht="15.75" customHeight="1" x14ac:dyDescent="0.25">
      <c r="E568" s="129"/>
    </row>
    <row r="569" spans="5:5" ht="15.75" customHeight="1" x14ac:dyDescent="0.25">
      <c r="E569" s="129"/>
    </row>
    <row r="570" spans="5:5" ht="15.75" customHeight="1" x14ac:dyDescent="0.25">
      <c r="E570" s="129"/>
    </row>
    <row r="571" spans="5:5" ht="15.75" customHeight="1" x14ac:dyDescent="0.25">
      <c r="E571" s="129"/>
    </row>
    <row r="572" spans="5:5" ht="15.75" customHeight="1" x14ac:dyDescent="0.25">
      <c r="E572" s="129"/>
    </row>
    <row r="573" spans="5:5" ht="15.75" customHeight="1" x14ac:dyDescent="0.25">
      <c r="E573" s="129"/>
    </row>
    <row r="574" spans="5:5" ht="15.75" customHeight="1" x14ac:dyDescent="0.25">
      <c r="E574" s="129"/>
    </row>
    <row r="575" spans="5:5" ht="15.75" customHeight="1" x14ac:dyDescent="0.25">
      <c r="E575" s="129"/>
    </row>
    <row r="576" spans="5:5" ht="15.75" customHeight="1" x14ac:dyDescent="0.25">
      <c r="E576" s="129"/>
    </row>
    <row r="577" spans="5:5" ht="15.75" customHeight="1" x14ac:dyDescent="0.25">
      <c r="E577" s="129"/>
    </row>
    <row r="578" spans="5:5" ht="15.75" customHeight="1" x14ac:dyDescent="0.25">
      <c r="E578" s="129"/>
    </row>
    <row r="579" spans="5:5" ht="15.75" customHeight="1" x14ac:dyDescent="0.25">
      <c r="E579" s="129"/>
    </row>
    <row r="580" spans="5:5" ht="15.75" customHeight="1" x14ac:dyDescent="0.25">
      <c r="E580" s="129"/>
    </row>
    <row r="581" spans="5:5" ht="15.75" customHeight="1" x14ac:dyDescent="0.25">
      <c r="E581" s="129"/>
    </row>
    <row r="582" spans="5:5" ht="15.75" customHeight="1" x14ac:dyDescent="0.25">
      <c r="E582" s="129"/>
    </row>
    <row r="583" spans="5:5" ht="15.75" customHeight="1" x14ac:dyDescent="0.25">
      <c r="E583" s="129"/>
    </row>
    <row r="584" spans="5:5" ht="15.75" customHeight="1" x14ac:dyDescent="0.25">
      <c r="E584" s="129"/>
    </row>
    <row r="585" spans="5:5" ht="15.75" customHeight="1" x14ac:dyDescent="0.25">
      <c r="E585" s="129"/>
    </row>
    <row r="586" spans="5:5" ht="15.75" customHeight="1" x14ac:dyDescent="0.25">
      <c r="E586" s="129"/>
    </row>
    <row r="587" spans="5:5" ht="15.75" customHeight="1" x14ac:dyDescent="0.25">
      <c r="E587" s="129"/>
    </row>
    <row r="588" spans="5:5" ht="15.75" customHeight="1" x14ac:dyDescent="0.25">
      <c r="E588" s="129"/>
    </row>
    <row r="589" spans="5:5" ht="15.75" customHeight="1" x14ac:dyDescent="0.25">
      <c r="E589" s="129"/>
    </row>
    <row r="590" spans="5:5" ht="15.75" customHeight="1" x14ac:dyDescent="0.25">
      <c r="E590" s="129"/>
    </row>
    <row r="591" spans="5:5" ht="15.75" customHeight="1" x14ac:dyDescent="0.25">
      <c r="E591" s="129"/>
    </row>
    <row r="592" spans="5:5" ht="15.75" customHeight="1" x14ac:dyDescent="0.25">
      <c r="E592" s="129"/>
    </row>
    <row r="593" spans="5:5" ht="15.75" customHeight="1" x14ac:dyDescent="0.25">
      <c r="E593" s="129"/>
    </row>
    <row r="594" spans="5:5" ht="15.75" customHeight="1" x14ac:dyDescent="0.25">
      <c r="E594" s="129"/>
    </row>
    <row r="595" spans="5:5" ht="15.75" customHeight="1" x14ac:dyDescent="0.25">
      <c r="E595" s="129"/>
    </row>
    <row r="596" spans="5:5" ht="15.75" customHeight="1" x14ac:dyDescent="0.25">
      <c r="E596" s="129"/>
    </row>
    <row r="597" spans="5:5" ht="15.75" customHeight="1" x14ac:dyDescent="0.25">
      <c r="E597" s="129"/>
    </row>
    <row r="598" spans="5:5" ht="15.75" customHeight="1" x14ac:dyDescent="0.25">
      <c r="E598" s="129"/>
    </row>
    <row r="599" spans="5:5" ht="15.75" customHeight="1" x14ac:dyDescent="0.25">
      <c r="E599" s="129"/>
    </row>
    <row r="600" spans="5:5" ht="15.75" customHeight="1" x14ac:dyDescent="0.25">
      <c r="E600" s="129"/>
    </row>
    <row r="601" spans="5:5" ht="15.75" customHeight="1" x14ac:dyDescent="0.25">
      <c r="E601" s="129"/>
    </row>
    <row r="602" spans="5:5" ht="15.75" customHeight="1" x14ac:dyDescent="0.25">
      <c r="E602" s="129"/>
    </row>
    <row r="603" spans="5:5" ht="15.75" customHeight="1" x14ac:dyDescent="0.25">
      <c r="E603" s="129"/>
    </row>
    <row r="604" spans="5:5" ht="15.75" customHeight="1" x14ac:dyDescent="0.25">
      <c r="E604" s="129"/>
    </row>
    <row r="605" spans="5:5" ht="15.75" customHeight="1" x14ac:dyDescent="0.25">
      <c r="E605" s="129"/>
    </row>
    <row r="606" spans="5:5" ht="15.75" customHeight="1" x14ac:dyDescent="0.25">
      <c r="E606" s="129"/>
    </row>
    <row r="607" spans="5:5" ht="15.75" customHeight="1" x14ac:dyDescent="0.25">
      <c r="E607" s="129"/>
    </row>
    <row r="608" spans="5:5" ht="15.75" customHeight="1" x14ac:dyDescent="0.25">
      <c r="E608" s="129"/>
    </row>
    <row r="609" spans="5:5" ht="15.75" customHeight="1" x14ac:dyDescent="0.25">
      <c r="E609" s="129"/>
    </row>
    <row r="610" spans="5:5" ht="15.75" customHeight="1" x14ac:dyDescent="0.25">
      <c r="E610" s="129"/>
    </row>
    <row r="611" spans="5:5" ht="15.75" customHeight="1" x14ac:dyDescent="0.25">
      <c r="E611" s="129"/>
    </row>
    <row r="612" spans="5:5" ht="15.75" customHeight="1" x14ac:dyDescent="0.25">
      <c r="E612" s="129"/>
    </row>
    <row r="613" spans="5:5" ht="15.75" customHeight="1" x14ac:dyDescent="0.25">
      <c r="E613" s="129"/>
    </row>
    <row r="614" spans="5:5" ht="15.75" customHeight="1" x14ac:dyDescent="0.25">
      <c r="E614" s="129"/>
    </row>
    <row r="615" spans="5:5" ht="15.75" customHeight="1" x14ac:dyDescent="0.25">
      <c r="E615" s="129"/>
    </row>
    <row r="616" spans="5:5" ht="15.75" customHeight="1" x14ac:dyDescent="0.25">
      <c r="E616" s="129"/>
    </row>
    <row r="617" spans="5:5" ht="15.75" customHeight="1" x14ac:dyDescent="0.25">
      <c r="E617" s="129"/>
    </row>
    <row r="618" spans="5:5" ht="15.75" customHeight="1" x14ac:dyDescent="0.25">
      <c r="E618" s="129"/>
    </row>
    <row r="619" spans="5:5" ht="15.75" customHeight="1" x14ac:dyDescent="0.25">
      <c r="E619" s="129"/>
    </row>
    <row r="620" spans="5:5" ht="15.75" customHeight="1" x14ac:dyDescent="0.25">
      <c r="E620" s="129"/>
    </row>
    <row r="621" spans="5:5" ht="15.75" customHeight="1" x14ac:dyDescent="0.25">
      <c r="E621" s="129"/>
    </row>
    <row r="622" spans="5:5" ht="15.75" customHeight="1" x14ac:dyDescent="0.25">
      <c r="E622" s="129"/>
    </row>
    <row r="623" spans="5:5" ht="15.75" customHeight="1" x14ac:dyDescent="0.25">
      <c r="E623" s="129"/>
    </row>
    <row r="624" spans="5:5" ht="15.75" customHeight="1" x14ac:dyDescent="0.25">
      <c r="E624" s="129"/>
    </row>
    <row r="625" spans="5:5" ht="15.75" customHeight="1" x14ac:dyDescent="0.25">
      <c r="E625" s="129"/>
    </row>
    <row r="626" spans="5:5" ht="15.75" customHeight="1" x14ac:dyDescent="0.25">
      <c r="E626" s="129"/>
    </row>
    <row r="627" spans="5:5" ht="15.75" customHeight="1" x14ac:dyDescent="0.25">
      <c r="E627" s="129"/>
    </row>
    <row r="628" spans="5:5" ht="15.75" customHeight="1" x14ac:dyDescent="0.25">
      <c r="E628" s="129"/>
    </row>
    <row r="629" spans="5:5" ht="15.75" customHeight="1" x14ac:dyDescent="0.25">
      <c r="E629" s="129"/>
    </row>
    <row r="630" spans="5:5" ht="15.75" customHeight="1" x14ac:dyDescent="0.25">
      <c r="E630" s="129"/>
    </row>
    <row r="631" spans="5:5" ht="15.75" customHeight="1" x14ac:dyDescent="0.25">
      <c r="E631" s="129"/>
    </row>
    <row r="632" spans="5:5" ht="15.75" customHeight="1" x14ac:dyDescent="0.25">
      <c r="E632" s="129"/>
    </row>
    <row r="633" spans="5:5" ht="15.75" customHeight="1" x14ac:dyDescent="0.25">
      <c r="E633" s="129"/>
    </row>
    <row r="634" spans="5:5" ht="15.75" customHeight="1" x14ac:dyDescent="0.25">
      <c r="E634" s="129"/>
    </row>
    <row r="635" spans="5:5" ht="15.75" customHeight="1" x14ac:dyDescent="0.25">
      <c r="E635" s="129"/>
    </row>
    <row r="636" spans="5:5" ht="15.75" customHeight="1" x14ac:dyDescent="0.25">
      <c r="E636" s="129"/>
    </row>
    <row r="637" spans="5:5" ht="15.75" customHeight="1" x14ac:dyDescent="0.25">
      <c r="E637" s="129"/>
    </row>
    <row r="638" spans="5:5" ht="15.75" customHeight="1" x14ac:dyDescent="0.25">
      <c r="E638" s="129"/>
    </row>
    <row r="639" spans="5:5" ht="15.75" customHeight="1" x14ac:dyDescent="0.25">
      <c r="E639" s="129"/>
    </row>
    <row r="640" spans="5:5" ht="15.75" customHeight="1" x14ac:dyDescent="0.25">
      <c r="E640" s="129"/>
    </row>
    <row r="641" spans="5:5" ht="15.75" customHeight="1" x14ac:dyDescent="0.25">
      <c r="E641" s="129"/>
    </row>
    <row r="642" spans="5:5" ht="15.75" customHeight="1" x14ac:dyDescent="0.25">
      <c r="E642" s="129"/>
    </row>
    <row r="643" spans="5:5" ht="15.75" customHeight="1" x14ac:dyDescent="0.25">
      <c r="E643" s="129"/>
    </row>
    <row r="644" spans="5:5" ht="15.75" customHeight="1" x14ac:dyDescent="0.25">
      <c r="E644" s="129"/>
    </row>
    <row r="645" spans="5:5" ht="15.75" customHeight="1" x14ac:dyDescent="0.25">
      <c r="E645" s="129"/>
    </row>
    <row r="646" spans="5:5" ht="15.75" customHeight="1" x14ac:dyDescent="0.25">
      <c r="E646" s="129"/>
    </row>
    <row r="647" spans="5:5" ht="15.75" customHeight="1" x14ac:dyDescent="0.25">
      <c r="E647" s="129"/>
    </row>
    <row r="648" spans="5:5" ht="15.75" customHeight="1" x14ac:dyDescent="0.25">
      <c r="E648" s="129"/>
    </row>
    <row r="649" spans="5:5" ht="15.75" customHeight="1" x14ac:dyDescent="0.25">
      <c r="E649" s="129"/>
    </row>
    <row r="650" spans="5:5" ht="15.75" customHeight="1" x14ac:dyDescent="0.25">
      <c r="E650" s="129"/>
    </row>
    <row r="651" spans="5:5" ht="15.75" customHeight="1" x14ac:dyDescent="0.25">
      <c r="E651" s="129"/>
    </row>
    <row r="652" spans="5:5" ht="15.75" customHeight="1" x14ac:dyDescent="0.25">
      <c r="E652" s="129"/>
    </row>
    <row r="653" spans="5:5" ht="15.75" customHeight="1" x14ac:dyDescent="0.25">
      <c r="E653" s="129"/>
    </row>
    <row r="654" spans="5:5" ht="15.75" customHeight="1" x14ac:dyDescent="0.25">
      <c r="E654" s="129"/>
    </row>
    <row r="655" spans="5:5" ht="15.75" customHeight="1" x14ac:dyDescent="0.25">
      <c r="E655" s="129"/>
    </row>
    <row r="656" spans="5:5" ht="15.75" customHeight="1" x14ac:dyDescent="0.25">
      <c r="E656" s="129"/>
    </row>
    <row r="657" spans="5:5" ht="15.75" customHeight="1" x14ac:dyDescent="0.25">
      <c r="E657" s="129"/>
    </row>
    <row r="658" spans="5:5" ht="15.75" customHeight="1" x14ac:dyDescent="0.25">
      <c r="E658" s="129"/>
    </row>
    <row r="659" spans="5:5" ht="15.75" customHeight="1" x14ac:dyDescent="0.25">
      <c r="E659" s="129"/>
    </row>
    <row r="660" spans="5:5" ht="15.75" customHeight="1" x14ac:dyDescent="0.25">
      <c r="E660" s="129"/>
    </row>
    <row r="661" spans="5:5" ht="15.75" customHeight="1" x14ac:dyDescent="0.25">
      <c r="E661" s="129"/>
    </row>
    <row r="662" spans="5:5" ht="15.75" customHeight="1" x14ac:dyDescent="0.25">
      <c r="E662" s="129"/>
    </row>
    <row r="663" spans="5:5" ht="15.75" customHeight="1" x14ac:dyDescent="0.25">
      <c r="E663" s="129"/>
    </row>
    <row r="664" spans="5:5" ht="15.75" customHeight="1" x14ac:dyDescent="0.25">
      <c r="E664" s="129"/>
    </row>
    <row r="665" spans="5:5" ht="15.75" customHeight="1" x14ac:dyDescent="0.25">
      <c r="E665" s="129"/>
    </row>
    <row r="666" spans="5:5" ht="15.75" customHeight="1" x14ac:dyDescent="0.25">
      <c r="E666" s="129"/>
    </row>
    <row r="667" spans="5:5" ht="15.75" customHeight="1" x14ac:dyDescent="0.25">
      <c r="E667" s="129"/>
    </row>
    <row r="668" spans="5:5" ht="15.75" customHeight="1" x14ac:dyDescent="0.25">
      <c r="E668" s="129"/>
    </row>
    <row r="669" spans="5:5" ht="15.75" customHeight="1" x14ac:dyDescent="0.25">
      <c r="E669" s="129"/>
    </row>
    <row r="670" spans="5:5" ht="15.75" customHeight="1" x14ac:dyDescent="0.25">
      <c r="E670" s="129"/>
    </row>
    <row r="671" spans="5:5" ht="15.75" customHeight="1" x14ac:dyDescent="0.25">
      <c r="E671" s="129"/>
    </row>
    <row r="672" spans="5:5" ht="15.75" customHeight="1" x14ac:dyDescent="0.25">
      <c r="E672" s="129"/>
    </row>
    <row r="673" spans="5:5" ht="15.75" customHeight="1" x14ac:dyDescent="0.25">
      <c r="E673" s="129"/>
    </row>
    <row r="674" spans="5:5" ht="15.75" customHeight="1" x14ac:dyDescent="0.25">
      <c r="E674" s="129"/>
    </row>
    <row r="675" spans="5:5" ht="15.75" customHeight="1" x14ac:dyDescent="0.25">
      <c r="E675" s="129"/>
    </row>
    <row r="676" spans="5:5" ht="15.75" customHeight="1" x14ac:dyDescent="0.25">
      <c r="E676" s="129"/>
    </row>
    <row r="677" spans="5:5" ht="15.75" customHeight="1" x14ac:dyDescent="0.25">
      <c r="E677" s="129"/>
    </row>
    <row r="678" spans="5:5" ht="15.75" customHeight="1" x14ac:dyDescent="0.25">
      <c r="E678" s="129"/>
    </row>
    <row r="679" spans="5:5" ht="15.75" customHeight="1" x14ac:dyDescent="0.25">
      <c r="E679" s="129"/>
    </row>
    <row r="680" spans="5:5" ht="15.75" customHeight="1" x14ac:dyDescent="0.25">
      <c r="E680" s="129"/>
    </row>
    <row r="681" spans="5:5" ht="15.75" customHeight="1" x14ac:dyDescent="0.25">
      <c r="E681" s="129"/>
    </row>
    <row r="682" spans="5:5" ht="15.75" customHeight="1" x14ac:dyDescent="0.25">
      <c r="E682" s="129"/>
    </row>
    <row r="683" spans="5:5" ht="15.75" customHeight="1" x14ac:dyDescent="0.25">
      <c r="E683" s="129"/>
    </row>
    <row r="684" spans="5:5" ht="15.75" customHeight="1" x14ac:dyDescent="0.25">
      <c r="E684" s="129"/>
    </row>
    <row r="685" spans="5:5" ht="15.75" customHeight="1" x14ac:dyDescent="0.25">
      <c r="E685" s="129"/>
    </row>
    <row r="686" spans="5:5" ht="15.75" customHeight="1" x14ac:dyDescent="0.25">
      <c r="E686" s="129"/>
    </row>
    <row r="687" spans="5:5" ht="15.75" customHeight="1" x14ac:dyDescent="0.25">
      <c r="E687" s="129"/>
    </row>
    <row r="688" spans="5:5" ht="15.75" customHeight="1" x14ac:dyDescent="0.25">
      <c r="E688" s="129"/>
    </row>
    <row r="689" spans="5:5" ht="15.75" customHeight="1" x14ac:dyDescent="0.25">
      <c r="E689" s="129"/>
    </row>
    <row r="690" spans="5:5" ht="15.75" customHeight="1" x14ac:dyDescent="0.25">
      <c r="E690" s="129"/>
    </row>
    <row r="691" spans="5:5" ht="15.75" customHeight="1" x14ac:dyDescent="0.25">
      <c r="E691" s="129"/>
    </row>
    <row r="692" spans="5:5" ht="15.75" customHeight="1" x14ac:dyDescent="0.25">
      <c r="E692" s="129"/>
    </row>
    <row r="693" spans="5:5" ht="15.75" customHeight="1" x14ac:dyDescent="0.25">
      <c r="E693" s="129"/>
    </row>
    <row r="694" spans="5:5" ht="15.75" customHeight="1" x14ac:dyDescent="0.25">
      <c r="E694" s="129"/>
    </row>
    <row r="695" spans="5:5" ht="15.75" customHeight="1" x14ac:dyDescent="0.25">
      <c r="E695" s="129"/>
    </row>
    <row r="696" spans="5:5" ht="15.75" customHeight="1" x14ac:dyDescent="0.25">
      <c r="E696" s="129"/>
    </row>
    <row r="697" spans="5:5" ht="15.75" customHeight="1" x14ac:dyDescent="0.25">
      <c r="E697" s="129"/>
    </row>
    <row r="698" spans="5:5" ht="15.75" customHeight="1" x14ac:dyDescent="0.25">
      <c r="E698" s="129"/>
    </row>
    <row r="699" spans="5:5" ht="15.75" customHeight="1" x14ac:dyDescent="0.25">
      <c r="E699" s="129"/>
    </row>
    <row r="700" spans="5:5" ht="15.75" customHeight="1" x14ac:dyDescent="0.25">
      <c r="E700" s="129"/>
    </row>
    <row r="701" spans="5:5" ht="15.75" customHeight="1" x14ac:dyDescent="0.25">
      <c r="E701" s="129"/>
    </row>
    <row r="702" spans="5:5" ht="15.75" customHeight="1" x14ac:dyDescent="0.25">
      <c r="E702" s="129"/>
    </row>
    <row r="703" spans="5:5" ht="15.75" customHeight="1" x14ac:dyDescent="0.25">
      <c r="E703" s="129"/>
    </row>
    <row r="704" spans="5:5" ht="15.75" customHeight="1" x14ac:dyDescent="0.25">
      <c r="E704" s="129"/>
    </row>
    <row r="705" spans="5:5" ht="15.75" customHeight="1" x14ac:dyDescent="0.25">
      <c r="E705" s="129"/>
    </row>
    <row r="706" spans="5:5" ht="15.75" customHeight="1" x14ac:dyDescent="0.25">
      <c r="E706" s="129"/>
    </row>
    <row r="707" spans="5:5" ht="15.75" customHeight="1" x14ac:dyDescent="0.25">
      <c r="E707" s="129"/>
    </row>
    <row r="708" spans="5:5" ht="15.75" customHeight="1" x14ac:dyDescent="0.25">
      <c r="E708" s="129"/>
    </row>
    <row r="709" spans="5:5" ht="15.75" customHeight="1" x14ac:dyDescent="0.25">
      <c r="E709" s="129"/>
    </row>
    <row r="710" spans="5:5" ht="15.75" customHeight="1" x14ac:dyDescent="0.25">
      <c r="E710" s="129"/>
    </row>
    <row r="711" spans="5:5" ht="15.75" customHeight="1" x14ac:dyDescent="0.25">
      <c r="E711" s="129"/>
    </row>
    <row r="712" spans="5:5" ht="15.75" customHeight="1" x14ac:dyDescent="0.25">
      <c r="E712" s="129"/>
    </row>
    <row r="713" spans="5:5" ht="15.75" customHeight="1" x14ac:dyDescent="0.25">
      <c r="E713" s="129"/>
    </row>
    <row r="714" spans="5:5" ht="15.75" customHeight="1" x14ac:dyDescent="0.25">
      <c r="E714" s="129"/>
    </row>
    <row r="715" spans="5:5" ht="15.75" customHeight="1" x14ac:dyDescent="0.25">
      <c r="E715" s="129"/>
    </row>
    <row r="716" spans="5:5" ht="15.75" customHeight="1" x14ac:dyDescent="0.25">
      <c r="E716" s="129"/>
    </row>
    <row r="717" spans="5:5" ht="15.75" customHeight="1" x14ac:dyDescent="0.25">
      <c r="E717" s="129"/>
    </row>
    <row r="718" spans="5:5" ht="15.75" customHeight="1" x14ac:dyDescent="0.25">
      <c r="E718" s="129"/>
    </row>
    <row r="719" spans="5:5" ht="15.75" customHeight="1" x14ac:dyDescent="0.25">
      <c r="E719" s="129"/>
    </row>
    <row r="720" spans="5:5" ht="15.75" customHeight="1" x14ac:dyDescent="0.25">
      <c r="E720" s="129"/>
    </row>
    <row r="721" spans="5:5" ht="15.75" customHeight="1" x14ac:dyDescent="0.25">
      <c r="E721" s="129"/>
    </row>
    <row r="722" spans="5:5" ht="15.75" customHeight="1" x14ac:dyDescent="0.25">
      <c r="E722" s="129"/>
    </row>
    <row r="723" spans="5:5" ht="15.75" customHeight="1" x14ac:dyDescent="0.25">
      <c r="E723" s="129"/>
    </row>
    <row r="724" spans="5:5" ht="15.75" customHeight="1" x14ac:dyDescent="0.25">
      <c r="E724" s="129"/>
    </row>
    <row r="725" spans="5:5" ht="15.75" customHeight="1" x14ac:dyDescent="0.25">
      <c r="E725" s="129"/>
    </row>
    <row r="726" spans="5:5" ht="15.75" customHeight="1" x14ac:dyDescent="0.25">
      <c r="E726" s="129"/>
    </row>
    <row r="727" spans="5:5" ht="15.75" customHeight="1" x14ac:dyDescent="0.25">
      <c r="E727" s="129"/>
    </row>
    <row r="728" spans="5:5" ht="15.75" customHeight="1" x14ac:dyDescent="0.25">
      <c r="E728" s="129"/>
    </row>
    <row r="729" spans="5:5" ht="15.75" customHeight="1" x14ac:dyDescent="0.25">
      <c r="E729" s="129"/>
    </row>
    <row r="730" spans="5:5" ht="15.75" customHeight="1" x14ac:dyDescent="0.25">
      <c r="E730" s="129"/>
    </row>
    <row r="731" spans="5:5" ht="15.75" customHeight="1" x14ac:dyDescent="0.25">
      <c r="E731" s="129"/>
    </row>
    <row r="732" spans="5:5" ht="15.75" customHeight="1" x14ac:dyDescent="0.25">
      <c r="E732" s="129"/>
    </row>
    <row r="733" spans="5:5" ht="15.75" customHeight="1" x14ac:dyDescent="0.25">
      <c r="E733" s="129"/>
    </row>
    <row r="734" spans="5:5" ht="15.75" customHeight="1" x14ac:dyDescent="0.25">
      <c r="E734" s="129"/>
    </row>
    <row r="735" spans="5:5" ht="15.75" customHeight="1" x14ac:dyDescent="0.25">
      <c r="E735" s="129"/>
    </row>
    <row r="736" spans="5:5" ht="15.75" customHeight="1" x14ac:dyDescent="0.25">
      <c r="E736" s="129"/>
    </row>
    <row r="737" spans="5:5" ht="15.75" customHeight="1" x14ac:dyDescent="0.25">
      <c r="E737" s="129"/>
    </row>
    <row r="738" spans="5:5" ht="15.75" customHeight="1" x14ac:dyDescent="0.25">
      <c r="E738" s="129"/>
    </row>
    <row r="739" spans="5:5" ht="15.75" customHeight="1" x14ac:dyDescent="0.25">
      <c r="E739" s="129"/>
    </row>
    <row r="740" spans="5:5" ht="15.75" customHeight="1" x14ac:dyDescent="0.25">
      <c r="E740" s="129"/>
    </row>
    <row r="741" spans="5:5" ht="15.75" customHeight="1" x14ac:dyDescent="0.25">
      <c r="E741" s="129"/>
    </row>
    <row r="742" spans="5:5" ht="15.75" customHeight="1" x14ac:dyDescent="0.25">
      <c r="E742" s="129"/>
    </row>
    <row r="743" spans="5:5" ht="15.75" customHeight="1" x14ac:dyDescent="0.25">
      <c r="E743" s="129"/>
    </row>
    <row r="744" spans="5:5" ht="15.75" customHeight="1" x14ac:dyDescent="0.25">
      <c r="E744" s="129"/>
    </row>
    <row r="745" spans="5:5" ht="15.75" customHeight="1" x14ac:dyDescent="0.25">
      <c r="E745" s="129"/>
    </row>
    <row r="746" spans="5:5" ht="15.75" customHeight="1" x14ac:dyDescent="0.25">
      <c r="E746" s="129"/>
    </row>
    <row r="747" spans="5:5" ht="15.75" customHeight="1" x14ac:dyDescent="0.25">
      <c r="E747" s="129"/>
    </row>
    <row r="748" spans="5:5" ht="15.75" customHeight="1" x14ac:dyDescent="0.25">
      <c r="E748" s="129"/>
    </row>
    <row r="749" spans="5:5" ht="15.75" customHeight="1" x14ac:dyDescent="0.25">
      <c r="E749" s="129"/>
    </row>
    <row r="750" spans="5:5" ht="15.75" customHeight="1" x14ac:dyDescent="0.25">
      <c r="E750" s="129"/>
    </row>
    <row r="751" spans="5:5" ht="15.75" customHeight="1" x14ac:dyDescent="0.25">
      <c r="E751" s="129"/>
    </row>
    <row r="752" spans="5:5" ht="15.75" customHeight="1" x14ac:dyDescent="0.25">
      <c r="E752" s="129"/>
    </row>
    <row r="753" spans="5:5" ht="15.75" customHeight="1" x14ac:dyDescent="0.25">
      <c r="E753" s="129"/>
    </row>
    <row r="754" spans="5:5" ht="15.75" customHeight="1" x14ac:dyDescent="0.25">
      <c r="E754" s="129"/>
    </row>
    <row r="755" spans="5:5" ht="15.75" customHeight="1" x14ac:dyDescent="0.25">
      <c r="E755" s="129"/>
    </row>
    <row r="756" spans="5:5" ht="15.75" customHeight="1" x14ac:dyDescent="0.25">
      <c r="E756" s="129"/>
    </row>
    <row r="757" spans="5:5" ht="15.75" customHeight="1" x14ac:dyDescent="0.25">
      <c r="E757" s="129"/>
    </row>
    <row r="758" spans="5:5" ht="15.75" customHeight="1" x14ac:dyDescent="0.25">
      <c r="E758" s="129"/>
    </row>
    <row r="759" spans="5:5" ht="15.75" customHeight="1" x14ac:dyDescent="0.25">
      <c r="E759" s="129"/>
    </row>
    <row r="760" spans="5:5" ht="15.75" customHeight="1" x14ac:dyDescent="0.25">
      <c r="E760" s="129"/>
    </row>
    <row r="761" spans="5:5" ht="15.75" customHeight="1" x14ac:dyDescent="0.25">
      <c r="E761" s="129"/>
    </row>
    <row r="762" spans="5:5" ht="15.75" customHeight="1" x14ac:dyDescent="0.25">
      <c r="E762" s="129"/>
    </row>
    <row r="763" spans="5:5" ht="15.75" customHeight="1" x14ac:dyDescent="0.25">
      <c r="E763" s="129"/>
    </row>
    <row r="764" spans="5:5" ht="15.75" customHeight="1" x14ac:dyDescent="0.25">
      <c r="E764" s="129"/>
    </row>
    <row r="765" spans="5:5" ht="15.75" customHeight="1" x14ac:dyDescent="0.25">
      <c r="E765" s="129"/>
    </row>
    <row r="766" spans="5:5" ht="15.75" customHeight="1" x14ac:dyDescent="0.25">
      <c r="E766" s="129"/>
    </row>
    <row r="767" spans="5:5" ht="15.75" customHeight="1" x14ac:dyDescent="0.25">
      <c r="E767" s="129"/>
    </row>
    <row r="768" spans="5:5" ht="15.75" customHeight="1" x14ac:dyDescent="0.25">
      <c r="E768" s="129"/>
    </row>
    <row r="769" spans="5:5" ht="15.75" customHeight="1" x14ac:dyDescent="0.25">
      <c r="E769" s="129"/>
    </row>
    <row r="770" spans="5:5" ht="15.75" customHeight="1" x14ac:dyDescent="0.25">
      <c r="E770" s="129"/>
    </row>
    <row r="771" spans="5:5" ht="15.75" customHeight="1" x14ac:dyDescent="0.25">
      <c r="E771" s="129"/>
    </row>
    <row r="772" spans="5:5" ht="15.75" customHeight="1" x14ac:dyDescent="0.25">
      <c r="E772" s="129"/>
    </row>
    <row r="773" spans="5:5" ht="15.75" customHeight="1" x14ac:dyDescent="0.25">
      <c r="E773" s="129"/>
    </row>
    <row r="774" spans="5:5" ht="15.75" customHeight="1" x14ac:dyDescent="0.25">
      <c r="E774" s="129"/>
    </row>
    <row r="775" spans="5:5" ht="15.75" customHeight="1" x14ac:dyDescent="0.25">
      <c r="E775" s="129"/>
    </row>
    <row r="776" spans="5:5" ht="15.75" customHeight="1" x14ac:dyDescent="0.25">
      <c r="E776" s="129"/>
    </row>
    <row r="777" spans="5:5" ht="15.75" customHeight="1" x14ac:dyDescent="0.25">
      <c r="E777" s="129"/>
    </row>
    <row r="778" spans="5:5" ht="15.75" customHeight="1" x14ac:dyDescent="0.25">
      <c r="E778" s="129"/>
    </row>
    <row r="779" spans="5:5" ht="15.75" customHeight="1" x14ac:dyDescent="0.25">
      <c r="E779" s="129"/>
    </row>
    <row r="780" spans="5:5" ht="15.75" customHeight="1" x14ac:dyDescent="0.25">
      <c r="E780" s="129"/>
    </row>
    <row r="781" spans="5:5" ht="15.75" customHeight="1" x14ac:dyDescent="0.25">
      <c r="E781" s="129"/>
    </row>
    <row r="782" spans="5:5" ht="15.75" customHeight="1" x14ac:dyDescent="0.25">
      <c r="E782" s="129"/>
    </row>
    <row r="783" spans="5:5" ht="15.75" customHeight="1" x14ac:dyDescent="0.25">
      <c r="E783" s="129"/>
    </row>
    <row r="784" spans="5:5" ht="15.75" customHeight="1" x14ac:dyDescent="0.25">
      <c r="E784" s="129"/>
    </row>
    <row r="785" spans="5:5" ht="15.75" customHeight="1" x14ac:dyDescent="0.25">
      <c r="E785" s="129"/>
    </row>
    <row r="786" spans="5:5" ht="15.75" customHeight="1" x14ac:dyDescent="0.25">
      <c r="E786" s="129"/>
    </row>
    <row r="787" spans="5:5" ht="15.75" customHeight="1" x14ac:dyDescent="0.25">
      <c r="E787" s="129"/>
    </row>
    <row r="788" spans="5:5" ht="15.75" customHeight="1" x14ac:dyDescent="0.25">
      <c r="E788" s="129"/>
    </row>
    <row r="789" spans="5:5" ht="15.75" customHeight="1" x14ac:dyDescent="0.25">
      <c r="E789" s="129"/>
    </row>
    <row r="790" spans="5:5" ht="15.75" customHeight="1" x14ac:dyDescent="0.25">
      <c r="E790" s="129"/>
    </row>
    <row r="791" spans="5:5" ht="15.75" customHeight="1" x14ac:dyDescent="0.25">
      <c r="E791" s="129"/>
    </row>
    <row r="792" spans="5:5" ht="15.75" customHeight="1" x14ac:dyDescent="0.25">
      <c r="E792" s="129"/>
    </row>
    <row r="793" spans="5:5" ht="15.75" customHeight="1" x14ac:dyDescent="0.25">
      <c r="E793" s="129"/>
    </row>
    <row r="794" spans="5:5" ht="15.75" customHeight="1" x14ac:dyDescent="0.25">
      <c r="E794" s="129"/>
    </row>
    <row r="795" spans="5:5" ht="15.75" customHeight="1" x14ac:dyDescent="0.25">
      <c r="E795" s="129"/>
    </row>
    <row r="796" spans="5:5" ht="15.75" customHeight="1" x14ac:dyDescent="0.25">
      <c r="E796" s="129"/>
    </row>
    <row r="797" spans="5:5" ht="15.75" customHeight="1" x14ac:dyDescent="0.25">
      <c r="E797" s="129"/>
    </row>
    <row r="798" spans="5:5" ht="15.75" customHeight="1" x14ac:dyDescent="0.25">
      <c r="E798" s="129"/>
    </row>
    <row r="799" spans="5:5" ht="15.75" customHeight="1" x14ac:dyDescent="0.25">
      <c r="E799" s="129"/>
    </row>
    <row r="800" spans="5:5" ht="15.75" customHeight="1" x14ac:dyDescent="0.25">
      <c r="E800" s="129"/>
    </row>
    <row r="801" spans="5:5" ht="15.75" customHeight="1" x14ac:dyDescent="0.25">
      <c r="E801" s="129"/>
    </row>
    <row r="802" spans="5:5" ht="15.75" customHeight="1" x14ac:dyDescent="0.25">
      <c r="E802" s="129"/>
    </row>
    <row r="803" spans="5:5" ht="15.75" customHeight="1" x14ac:dyDescent="0.25">
      <c r="E803" s="129"/>
    </row>
    <row r="804" spans="5:5" ht="15.75" customHeight="1" x14ac:dyDescent="0.25">
      <c r="E804" s="129"/>
    </row>
    <row r="805" spans="5:5" ht="15.75" customHeight="1" x14ac:dyDescent="0.25">
      <c r="E805" s="129"/>
    </row>
    <row r="806" spans="5:5" ht="15.75" customHeight="1" x14ac:dyDescent="0.25">
      <c r="E806" s="129"/>
    </row>
    <row r="807" spans="5:5" ht="15.75" customHeight="1" x14ac:dyDescent="0.25">
      <c r="E807" s="129"/>
    </row>
    <row r="808" spans="5:5" ht="15.75" customHeight="1" x14ac:dyDescent="0.25">
      <c r="E808" s="129"/>
    </row>
    <row r="809" spans="5:5" ht="15.75" customHeight="1" x14ac:dyDescent="0.25">
      <c r="E809" s="129"/>
    </row>
    <row r="810" spans="5:5" ht="15.75" customHeight="1" x14ac:dyDescent="0.25">
      <c r="E810" s="129"/>
    </row>
    <row r="811" spans="5:5" ht="15.75" customHeight="1" x14ac:dyDescent="0.25">
      <c r="E811" s="129"/>
    </row>
    <row r="812" spans="5:5" ht="15.75" customHeight="1" x14ac:dyDescent="0.25">
      <c r="E812" s="129"/>
    </row>
    <row r="813" spans="5:5" ht="15.75" customHeight="1" x14ac:dyDescent="0.25">
      <c r="E813" s="129"/>
    </row>
    <row r="814" spans="5:5" ht="15.75" customHeight="1" x14ac:dyDescent="0.25">
      <c r="E814" s="129"/>
    </row>
    <row r="815" spans="5:5" ht="15.75" customHeight="1" x14ac:dyDescent="0.25">
      <c r="E815" s="129"/>
    </row>
    <row r="816" spans="5:5" ht="15.75" customHeight="1" x14ac:dyDescent="0.25">
      <c r="E816" s="129"/>
    </row>
    <row r="817" spans="5:5" ht="15.75" customHeight="1" x14ac:dyDescent="0.25">
      <c r="E817" s="129"/>
    </row>
    <row r="818" spans="5:5" ht="15.75" customHeight="1" x14ac:dyDescent="0.25">
      <c r="E818" s="129"/>
    </row>
    <row r="819" spans="5:5" ht="15.75" customHeight="1" x14ac:dyDescent="0.25">
      <c r="E819" s="129"/>
    </row>
    <row r="820" spans="5:5" ht="15.75" customHeight="1" x14ac:dyDescent="0.25">
      <c r="E820" s="129"/>
    </row>
    <row r="821" spans="5:5" ht="15.75" customHeight="1" x14ac:dyDescent="0.25">
      <c r="E821" s="129"/>
    </row>
    <row r="822" spans="5:5" ht="15.75" customHeight="1" x14ac:dyDescent="0.25">
      <c r="E822" s="129"/>
    </row>
    <row r="823" spans="5:5" ht="15.75" customHeight="1" x14ac:dyDescent="0.25">
      <c r="E823" s="129"/>
    </row>
    <row r="824" spans="5:5" ht="15.75" customHeight="1" x14ac:dyDescent="0.25">
      <c r="E824" s="129"/>
    </row>
    <row r="825" spans="5:5" ht="15.75" customHeight="1" x14ac:dyDescent="0.25">
      <c r="E825" s="129"/>
    </row>
    <row r="826" spans="5:5" ht="15.75" customHeight="1" x14ac:dyDescent="0.25">
      <c r="E826" s="129"/>
    </row>
    <row r="827" spans="5:5" ht="15.75" customHeight="1" x14ac:dyDescent="0.25">
      <c r="E827" s="129"/>
    </row>
    <row r="828" spans="5:5" ht="15.75" customHeight="1" x14ac:dyDescent="0.25">
      <c r="E828" s="129"/>
    </row>
    <row r="829" spans="5:5" ht="15.75" customHeight="1" x14ac:dyDescent="0.25">
      <c r="E829" s="129"/>
    </row>
    <row r="830" spans="5:5" ht="15.75" customHeight="1" x14ac:dyDescent="0.25">
      <c r="E830" s="129"/>
    </row>
    <row r="831" spans="5:5" ht="15.75" customHeight="1" x14ac:dyDescent="0.25">
      <c r="E831" s="129"/>
    </row>
    <row r="832" spans="5:5" ht="15.75" customHeight="1" x14ac:dyDescent="0.25">
      <c r="E832" s="129"/>
    </row>
    <row r="833" spans="5:5" ht="15.75" customHeight="1" x14ac:dyDescent="0.25">
      <c r="E833" s="129"/>
    </row>
    <row r="834" spans="5:5" ht="15.75" customHeight="1" x14ac:dyDescent="0.25">
      <c r="E834" s="129"/>
    </row>
    <row r="835" spans="5:5" ht="15.75" customHeight="1" x14ac:dyDescent="0.25">
      <c r="E835" s="129"/>
    </row>
    <row r="836" spans="5:5" ht="15.75" customHeight="1" x14ac:dyDescent="0.25">
      <c r="E836" s="129"/>
    </row>
    <row r="837" spans="5:5" ht="15.75" customHeight="1" x14ac:dyDescent="0.25">
      <c r="E837" s="129"/>
    </row>
    <row r="838" spans="5:5" ht="15.75" customHeight="1" x14ac:dyDescent="0.25">
      <c r="E838" s="129"/>
    </row>
    <row r="839" spans="5:5" ht="15.75" customHeight="1" x14ac:dyDescent="0.25">
      <c r="E839" s="129"/>
    </row>
    <row r="840" spans="5:5" ht="15.75" customHeight="1" x14ac:dyDescent="0.25">
      <c r="E840" s="129"/>
    </row>
    <row r="841" spans="5:5" ht="15.75" customHeight="1" x14ac:dyDescent="0.25">
      <c r="E841" s="129"/>
    </row>
    <row r="842" spans="5:5" ht="15.75" customHeight="1" x14ac:dyDescent="0.25">
      <c r="E842" s="129"/>
    </row>
    <row r="843" spans="5:5" ht="15.75" customHeight="1" x14ac:dyDescent="0.25">
      <c r="E843" s="129"/>
    </row>
    <row r="844" spans="5:5" ht="15.75" customHeight="1" x14ac:dyDescent="0.25">
      <c r="E844" s="129"/>
    </row>
    <row r="845" spans="5:5" ht="15.75" customHeight="1" x14ac:dyDescent="0.25">
      <c r="E845" s="129"/>
    </row>
    <row r="846" spans="5:5" ht="15.75" customHeight="1" x14ac:dyDescent="0.25">
      <c r="E846" s="129"/>
    </row>
    <row r="847" spans="5:5" ht="15.75" customHeight="1" x14ac:dyDescent="0.25">
      <c r="E847" s="129"/>
    </row>
    <row r="848" spans="5:5" ht="15.75" customHeight="1" x14ac:dyDescent="0.25">
      <c r="E848" s="129"/>
    </row>
    <row r="849" spans="5:5" ht="15.75" customHeight="1" x14ac:dyDescent="0.25">
      <c r="E849" s="129"/>
    </row>
    <row r="850" spans="5:5" ht="15.75" customHeight="1" x14ac:dyDescent="0.25">
      <c r="E850" s="129"/>
    </row>
    <row r="851" spans="5:5" ht="15.75" customHeight="1" x14ac:dyDescent="0.25">
      <c r="E851" s="129"/>
    </row>
    <row r="852" spans="5:5" ht="15.75" customHeight="1" x14ac:dyDescent="0.25">
      <c r="E852" s="129"/>
    </row>
    <row r="853" spans="5:5" ht="15.75" customHeight="1" x14ac:dyDescent="0.25">
      <c r="E853" s="129"/>
    </row>
    <row r="854" spans="5:5" ht="15.75" customHeight="1" x14ac:dyDescent="0.25">
      <c r="E854" s="129"/>
    </row>
    <row r="855" spans="5:5" ht="15.75" customHeight="1" x14ac:dyDescent="0.25">
      <c r="E855" s="129"/>
    </row>
    <row r="856" spans="5:5" ht="15.75" customHeight="1" x14ac:dyDescent="0.25">
      <c r="E856" s="129"/>
    </row>
    <row r="857" spans="5:5" ht="15.75" customHeight="1" x14ac:dyDescent="0.25">
      <c r="E857" s="129"/>
    </row>
    <row r="858" spans="5:5" ht="15.75" customHeight="1" x14ac:dyDescent="0.25">
      <c r="E858" s="129"/>
    </row>
    <row r="859" spans="5:5" ht="15.75" customHeight="1" x14ac:dyDescent="0.25">
      <c r="E859" s="129"/>
    </row>
    <row r="860" spans="5:5" ht="15.75" customHeight="1" x14ac:dyDescent="0.25">
      <c r="E860" s="129"/>
    </row>
    <row r="861" spans="5:5" ht="15.75" customHeight="1" x14ac:dyDescent="0.25">
      <c r="E861" s="129"/>
    </row>
    <row r="862" spans="5:5" ht="15.75" customHeight="1" x14ac:dyDescent="0.25">
      <c r="E862" s="129"/>
    </row>
    <row r="863" spans="5:5" ht="15.75" customHeight="1" x14ac:dyDescent="0.25">
      <c r="E863" s="129"/>
    </row>
    <row r="864" spans="5:5" ht="15.75" customHeight="1" x14ac:dyDescent="0.25">
      <c r="E864" s="129"/>
    </row>
    <row r="865" spans="5:5" ht="15.75" customHeight="1" x14ac:dyDescent="0.25">
      <c r="E865" s="129"/>
    </row>
    <row r="866" spans="5:5" ht="15.75" customHeight="1" x14ac:dyDescent="0.25">
      <c r="E866" s="129"/>
    </row>
    <row r="867" spans="5:5" ht="15.75" customHeight="1" x14ac:dyDescent="0.25">
      <c r="E867" s="129"/>
    </row>
    <row r="868" spans="5:5" ht="15.75" customHeight="1" x14ac:dyDescent="0.25">
      <c r="E868" s="129"/>
    </row>
    <row r="869" spans="5:5" ht="15.75" customHeight="1" x14ac:dyDescent="0.25">
      <c r="E869" s="129"/>
    </row>
    <row r="870" spans="5:5" ht="15.75" customHeight="1" x14ac:dyDescent="0.25">
      <c r="E870" s="129"/>
    </row>
    <row r="871" spans="5:5" ht="15.75" customHeight="1" x14ac:dyDescent="0.25">
      <c r="E871" s="129"/>
    </row>
    <row r="872" spans="5:5" ht="15.75" customHeight="1" x14ac:dyDescent="0.25">
      <c r="E872" s="129"/>
    </row>
    <row r="873" spans="5:5" ht="15.75" customHeight="1" x14ac:dyDescent="0.25">
      <c r="E873" s="129"/>
    </row>
    <row r="874" spans="5:5" ht="15.75" customHeight="1" x14ac:dyDescent="0.25">
      <c r="E874" s="129"/>
    </row>
    <row r="875" spans="5:5" ht="15.75" customHeight="1" x14ac:dyDescent="0.25">
      <c r="E875" s="129"/>
    </row>
    <row r="876" spans="5:5" ht="15.75" customHeight="1" x14ac:dyDescent="0.25">
      <c r="E876" s="129"/>
    </row>
    <row r="877" spans="5:5" ht="15.75" customHeight="1" x14ac:dyDescent="0.25">
      <c r="E877" s="129"/>
    </row>
    <row r="878" spans="5:5" ht="15.75" customHeight="1" x14ac:dyDescent="0.25">
      <c r="E878" s="129"/>
    </row>
    <row r="879" spans="5:5" ht="15.75" customHeight="1" x14ac:dyDescent="0.25">
      <c r="E879" s="129"/>
    </row>
    <row r="880" spans="5:5" ht="15.75" customHeight="1" x14ac:dyDescent="0.25">
      <c r="E880" s="129"/>
    </row>
    <row r="881" spans="5:5" ht="15.75" customHeight="1" x14ac:dyDescent="0.25">
      <c r="E881" s="129"/>
    </row>
    <row r="882" spans="5:5" ht="15.75" customHeight="1" x14ac:dyDescent="0.25">
      <c r="E882" s="129"/>
    </row>
    <row r="883" spans="5:5" ht="15.75" customHeight="1" x14ac:dyDescent="0.25">
      <c r="E883" s="129"/>
    </row>
    <row r="884" spans="5:5" ht="15.75" customHeight="1" x14ac:dyDescent="0.25">
      <c r="E884" s="129"/>
    </row>
    <row r="885" spans="5:5" ht="15.75" customHeight="1" x14ac:dyDescent="0.25">
      <c r="E885" s="129"/>
    </row>
    <row r="886" spans="5:5" ht="15.75" customHeight="1" x14ac:dyDescent="0.25">
      <c r="E886" s="129"/>
    </row>
    <row r="887" spans="5:5" ht="15.75" customHeight="1" x14ac:dyDescent="0.25">
      <c r="E887" s="129"/>
    </row>
    <row r="888" spans="5:5" ht="15.75" customHeight="1" x14ac:dyDescent="0.25">
      <c r="E888" s="129"/>
    </row>
    <row r="889" spans="5:5" ht="15.75" customHeight="1" x14ac:dyDescent="0.25">
      <c r="E889" s="129"/>
    </row>
    <row r="890" spans="5:5" ht="15.75" customHeight="1" x14ac:dyDescent="0.25">
      <c r="E890" s="129"/>
    </row>
    <row r="891" spans="5:5" ht="15.75" customHeight="1" x14ac:dyDescent="0.25">
      <c r="E891" s="129"/>
    </row>
    <row r="892" spans="5:5" ht="15.75" customHeight="1" x14ac:dyDescent="0.25">
      <c r="E892" s="129"/>
    </row>
    <row r="893" spans="5:5" ht="15.75" customHeight="1" x14ac:dyDescent="0.25">
      <c r="E893" s="129"/>
    </row>
    <row r="894" spans="5:5" ht="15.75" customHeight="1" x14ac:dyDescent="0.25">
      <c r="E894" s="129"/>
    </row>
    <row r="895" spans="5:5" ht="15.75" customHeight="1" x14ac:dyDescent="0.25">
      <c r="E895" s="129"/>
    </row>
    <row r="896" spans="5:5" ht="15.75" customHeight="1" x14ac:dyDescent="0.25">
      <c r="E896" s="129"/>
    </row>
    <row r="897" spans="5:5" ht="15.75" customHeight="1" x14ac:dyDescent="0.25">
      <c r="E897" s="129"/>
    </row>
    <row r="898" spans="5:5" ht="15.75" customHeight="1" x14ac:dyDescent="0.25">
      <c r="E898" s="129"/>
    </row>
    <row r="899" spans="5:5" ht="15.75" customHeight="1" x14ac:dyDescent="0.25">
      <c r="E899" s="129"/>
    </row>
    <row r="900" spans="5:5" ht="15.75" customHeight="1" x14ac:dyDescent="0.25">
      <c r="E900" s="129"/>
    </row>
    <row r="901" spans="5:5" ht="15.75" customHeight="1" x14ac:dyDescent="0.25">
      <c r="E901" s="129"/>
    </row>
    <row r="902" spans="5:5" ht="15.75" customHeight="1" x14ac:dyDescent="0.25">
      <c r="E902" s="129"/>
    </row>
    <row r="903" spans="5:5" ht="15.75" customHeight="1" x14ac:dyDescent="0.25">
      <c r="E903" s="129"/>
    </row>
    <row r="904" spans="5:5" ht="15.75" customHeight="1" x14ac:dyDescent="0.25">
      <c r="E904" s="129"/>
    </row>
    <row r="905" spans="5:5" ht="15.75" customHeight="1" x14ac:dyDescent="0.25">
      <c r="E905" s="129"/>
    </row>
    <row r="906" spans="5:5" ht="15.75" customHeight="1" x14ac:dyDescent="0.25">
      <c r="E906" s="129"/>
    </row>
    <row r="907" spans="5:5" ht="15.75" customHeight="1" x14ac:dyDescent="0.25">
      <c r="E907" s="129"/>
    </row>
    <row r="908" spans="5:5" ht="15.75" customHeight="1" x14ac:dyDescent="0.25">
      <c r="E908" s="129"/>
    </row>
    <row r="909" spans="5:5" ht="15.75" customHeight="1" x14ac:dyDescent="0.25">
      <c r="E909" s="129"/>
    </row>
    <row r="910" spans="5:5" ht="15.75" customHeight="1" x14ac:dyDescent="0.25">
      <c r="E910" s="129"/>
    </row>
    <row r="911" spans="5:5" ht="15.75" customHeight="1" x14ac:dyDescent="0.25">
      <c r="E911" s="129"/>
    </row>
    <row r="912" spans="5:5" ht="15.75" customHeight="1" x14ac:dyDescent="0.25">
      <c r="E912" s="129"/>
    </row>
    <row r="913" spans="5:5" ht="15.75" customHeight="1" x14ac:dyDescent="0.25">
      <c r="E913" s="129"/>
    </row>
    <row r="914" spans="5:5" ht="15.75" customHeight="1" x14ac:dyDescent="0.25">
      <c r="E914" s="129"/>
    </row>
    <row r="915" spans="5:5" ht="15.75" customHeight="1" x14ac:dyDescent="0.25">
      <c r="E915" s="129"/>
    </row>
    <row r="916" spans="5:5" ht="15.75" customHeight="1" x14ac:dyDescent="0.25">
      <c r="E916" s="129"/>
    </row>
    <row r="917" spans="5:5" ht="15.75" customHeight="1" x14ac:dyDescent="0.25">
      <c r="E917" s="129"/>
    </row>
    <row r="918" spans="5:5" ht="15.75" customHeight="1" x14ac:dyDescent="0.25">
      <c r="E918" s="129"/>
    </row>
    <row r="919" spans="5:5" ht="15.75" customHeight="1" x14ac:dyDescent="0.25">
      <c r="E919" s="129"/>
    </row>
    <row r="920" spans="5:5" ht="15.75" customHeight="1" x14ac:dyDescent="0.25">
      <c r="E920" s="129"/>
    </row>
    <row r="921" spans="5:5" ht="15.75" customHeight="1" x14ac:dyDescent="0.25">
      <c r="E921" s="129"/>
    </row>
    <row r="922" spans="5:5" ht="15.75" customHeight="1" x14ac:dyDescent="0.25">
      <c r="E922" s="129"/>
    </row>
    <row r="923" spans="5:5" ht="15.75" customHeight="1" x14ac:dyDescent="0.25">
      <c r="E923" s="129"/>
    </row>
    <row r="924" spans="5:5" ht="15.75" customHeight="1" x14ac:dyDescent="0.25">
      <c r="E924" s="129"/>
    </row>
    <row r="925" spans="5:5" ht="15.75" customHeight="1" x14ac:dyDescent="0.25">
      <c r="E925" s="129"/>
    </row>
    <row r="926" spans="5:5" ht="15.75" customHeight="1" x14ac:dyDescent="0.25">
      <c r="E926" s="129"/>
    </row>
    <row r="927" spans="5:5" ht="15.75" customHeight="1" x14ac:dyDescent="0.25">
      <c r="E927" s="129"/>
    </row>
    <row r="928" spans="5:5" ht="15.75" customHeight="1" x14ac:dyDescent="0.25">
      <c r="E928" s="129"/>
    </row>
    <row r="929" spans="5:5" ht="15.75" customHeight="1" x14ac:dyDescent="0.25">
      <c r="E929" s="129"/>
    </row>
    <row r="930" spans="5:5" ht="15.75" customHeight="1" x14ac:dyDescent="0.25">
      <c r="E930" s="129"/>
    </row>
    <row r="931" spans="5:5" ht="15.75" customHeight="1" x14ac:dyDescent="0.25">
      <c r="E931" s="129"/>
    </row>
    <row r="932" spans="5:5" ht="15.75" customHeight="1" x14ac:dyDescent="0.25">
      <c r="E932" s="129"/>
    </row>
    <row r="933" spans="5:5" ht="15.75" customHeight="1" x14ac:dyDescent="0.25">
      <c r="E933" s="129"/>
    </row>
    <row r="934" spans="5:5" ht="15.75" customHeight="1" x14ac:dyDescent="0.25">
      <c r="E934" s="129"/>
    </row>
    <row r="935" spans="5:5" ht="15.75" customHeight="1" x14ac:dyDescent="0.25">
      <c r="E935" s="129"/>
    </row>
    <row r="936" spans="5:5" ht="15.75" customHeight="1" x14ac:dyDescent="0.25">
      <c r="E936" s="129"/>
    </row>
    <row r="937" spans="5:5" ht="15.75" customHeight="1" x14ac:dyDescent="0.25">
      <c r="E937" s="129"/>
    </row>
    <row r="938" spans="5:5" ht="15.75" customHeight="1" x14ac:dyDescent="0.25">
      <c r="E938" s="129"/>
    </row>
    <row r="939" spans="5:5" ht="15.75" customHeight="1" x14ac:dyDescent="0.25">
      <c r="E939" s="129"/>
    </row>
    <row r="940" spans="5:5" ht="15.75" customHeight="1" x14ac:dyDescent="0.25">
      <c r="E940" s="129"/>
    </row>
    <row r="941" spans="5:5" ht="15.75" customHeight="1" x14ac:dyDescent="0.25">
      <c r="E941" s="129"/>
    </row>
    <row r="942" spans="5:5" ht="15.75" customHeight="1" x14ac:dyDescent="0.25">
      <c r="E942" s="129"/>
    </row>
    <row r="943" spans="5:5" ht="15.75" customHeight="1" x14ac:dyDescent="0.25">
      <c r="E943" s="129"/>
    </row>
    <row r="944" spans="5:5" ht="15.75" customHeight="1" x14ac:dyDescent="0.25">
      <c r="E944" s="129"/>
    </row>
    <row r="945" spans="5:5" ht="15.75" customHeight="1" x14ac:dyDescent="0.25">
      <c r="E945" s="129"/>
    </row>
    <row r="946" spans="5:5" ht="15.75" customHeight="1" x14ac:dyDescent="0.25">
      <c r="E946" s="129"/>
    </row>
    <row r="947" spans="5:5" ht="15.75" customHeight="1" x14ac:dyDescent="0.25">
      <c r="E947" s="129"/>
    </row>
    <row r="948" spans="5:5" ht="15.75" customHeight="1" x14ac:dyDescent="0.25">
      <c r="E948" s="129"/>
    </row>
    <row r="949" spans="5:5" ht="15.75" customHeight="1" x14ac:dyDescent="0.25">
      <c r="E949" s="129"/>
    </row>
    <row r="950" spans="5:5" ht="15.75" customHeight="1" x14ac:dyDescent="0.25">
      <c r="E950" s="129"/>
    </row>
    <row r="951" spans="5:5" ht="15.75" customHeight="1" x14ac:dyDescent="0.25">
      <c r="E951" s="129"/>
    </row>
    <row r="952" spans="5:5" ht="15.75" customHeight="1" x14ac:dyDescent="0.25">
      <c r="E952" s="129"/>
    </row>
    <row r="953" spans="5:5" ht="15.75" customHeight="1" x14ac:dyDescent="0.25">
      <c r="E953" s="129"/>
    </row>
    <row r="954" spans="5:5" ht="15.75" customHeight="1" x14ac:dyDescent="0.25">
      <c r="E954" s="129"/>
    </row>
    <row r="955" spans="5:5" ht="15.75" customHeight="1" x14ac:dyDescent="0.25">
      <c r="E955" s="129"/>
    </row>
    <row r="956" spans="5:5" ht="15.75" customHeight="1" x14ac:dyDescent="0.25">
      <c r="E956" s="129"/>
    </row>
    <row r="957" spans="5:5" ht="15.75" customHeight="1" x14ac:dyDescent="0.25">
      <c r="E957" s="129"/>
    </row>
    <row r="958" spans="5:5" ht="15.75" customHeight="1" x14ac:dyDescent="0.25">
      <c r="E958" s="129"/>
    </row>
    <row r="959" spans="5:5" ht="15.75" customHeight="1" x14ac:dyDescent="0.25">
      <c r="E959" s="129"/>
    </row>
    <row r="960" spans="5:5" ht="15.75" customHeight="1" x14ac:dyDescent="0.25">
      <c r="E960" s="129"/>
    </row>
    <row r="961" spans="5:5" ht="15.75" customHeight="1" x14ac:dyDescent="0.25">
      <c r="E961" s="129"/>
    </row>
    <row r="962" spans="5:5" ht="15.75" customHeight="1" x14ac:dyDescent="0.25">
      <c r="E962" s="129"/>
    </row>
    <row r="963" spans="5:5" ht="15.75" customHeight="1" x14ac:dyDescent="0.25">
      <c r="E963" s="129"/>
    </row>
    <row r="964" spans="5:5" ht="15.75" customHeight="1" x14ac:dyDescent="0.25">
      <c r="E964" s="129"/>
    </row>
    <row r="965" spans="5:5" ht="15.75" customHeight="1" x14ac:dyDescent="0.25">
      <c r="E965" s="129"/>
    </row>
    <row r="966" spans="5:5" ht="15.75" customHeight="1" x14ac:dyDescent="0.25">
      <c r="E966" s="129"/>
    </row>
    <row r="967" spans="5:5" ht="15.75" customHeight="1" x14ac:dyDescent="0.25">
      <c r="E967" s="129"/>
    </row>
    <row r="968" spans="5:5" ht="15.75" customHeight="1" x14ac:dyDescent="0.25">
      <c r="E968" s="129"/>
    </row>
    <row r="969" spans="5:5" ht="15.75" customHeight="1" x14ac:dyDescent="0.25">
      <c r="E969" s="129"/>
    </row>
    <row r="970" spans="5:5" ht="15.75" customHeight="1" x14ac:dyDescent="0.25">
      <c r="E970" s="129"/>
    </row>
    <row r="971" spans="5:5" ht="15.75" customHeight="1" x14ac:dyDescent="0.25">
      <c r="E971" s="129"/>
    </row>
    <row r="972" spans="5:5" ht="15.75" customHeight="1" x14ac:dyDescent="0.25">
      <c r="E972" s="129"/>
    </row>
    <row r="973" spans="5:5" ht="15.75" customHeight="1" x14ac:dyDescent="0.25">
      <c r="E973" s="129"/>
    </row>
    <row r="974" spans="5:5" ht="15.75" customHeight="1" x14ac:dyDescent="0.25">
      <c r="E974" s="129"/>
    </row>
    <row r="975" spans="5:5" ht="15.75" customHeight="1" x14ac:dyDescent="0.25">
      <c r="E975" s="129"/>
    </row>
    <row r="976" spans="5:5" ht="15.75" customHeight="1" x14ac:dyDescent="0.25">
      <c r="E976" s="129"/>
    </row>
    <row r="977" spans="5:5" ht="15.75" customHeight="1" x14ac:dyDescent="0.25">
      <c r="E977" s="129"/>
    </row>
    <row r="978" spans="5:5" ht="15.75" customHeight="1" x14ac:dyDescent="0.25">
      <c r="E978" s="129"/>
    </row>
    <row r="979" spans="5:5" ht="15.75" customHeight="1" x14ac:dyDescent="0.25">
      <c r="E979" s="129"/>
    </row>
    <row r="980" spans="5:5" ht="15.75" customHeight="1" x14ac:dyDescent="0.25">
      <c r="E980" s="129"/>
    </row>
    <row r="981" spans="5:5" ht="15.75" customHeight="1" x14ac:dyDescent="0.25">
      <c r="E981" s="129"/>
    </row>
    <row r="982" spans="5:5" ht="15.75" customHeight="1" x14ac:dyDescent="0.25">
      <c r="E982" s="129"/>
    </row>
    <row r="983" spans="5:5" ht="15.75" customHeight="1" x14ac:dyDescent="0.25">
      <c r="E983" s="129"/>
    </row>
    <row r="984" spans="5:5" ht="15.75" customHeight="1" x14ac:dyDescent="0.25">
      <c r="E984" s="129"/>
    </row>
    <row r="985" spans="5:5" ht="15.75" customHeight="1" x14ac:dyDescent="0.25">
      <c r="E985" s="129"/>
    </row>
    <row r="986" spans="5:5" ht="15.75" customHeight="1" x14ac:dyDescent="0.25">
      <c r="E986" s="129"/>
    </row>
    <row r="987" spans="5:5" ht="15.75" customHeight="1" x14ac:dyDescent="0.25">
      <c r="E987" s="129"/>
    </row>
    <row r="988" spans="5:5" ht="15.75" customHeight="1" x14ac:dyDescent="0.25">
      <c r="E988" s="129"/>
    </row>
    <row r="989" spans="5:5" ht="15.75" customHeight="1" x14ac:dyDescent="0.25">
      <c r="E989" s="129"/>
    </row>
    <row r="990" spans="5:5" ht="15.75" customHeight="1" x14ac:dyDescent="0.25">
      <c r="E990" s="129"/>
    </row>
    <row r="991" spans="5:5" ht="15.75" customHeight="1" x14ac:dyDescent="0.25">
      <c r="E991" s="129"/>
    </row>
    <row r="992" spans="5:5" ht="15.75" customHeight="1" x14ac:dyDescent="0.25">
      <c r="E992" s="129"/>
    </row>
    <row r="993" spans="5:5" ht="15.75" customHeight="1" x14ac:dyDescent="0.25">
      <c r="E993" s="129"/>
    </row>
    <row r="994" spans="5:5" ht="15.75" customHeight="1" x14ac:dyDescent="0.25">
      <c r="E994" s="129"/>
    </row>
    <row r="995" spans="5:5" ht="15.75" customHeight="1" x14ac:dyDescent="0.25">
      <c r="E995" s="129"/>
    </row>
    <row r="996" spans="5:5" ht="15.75" customHeight="1" x14ac:dyDescent="0.25">
      <c r="E996" s="129"/>
    </row>
    <row r="997" spans="5:5" ht="15.75" customHeight="1" x14ac:dyDescent="0.25">
      <c r="E997" s="129"/>
    </row>
    <row r="998" spans="5:5" ht="15.75" customHeight="1" x14ac:dyDescent="0.25">
      <c r="E998" s="129"/>
    </row>
    <row r="999" spans="5:5" ht="15.75" customHeight="1" x14ac:dyDescent="0.25">
      <c r="E999" s="129"/>
    </row>
    <row r="1000" spans="5:5" ht="15.75" customHeight="1" x14ac:dyDescent="0.25">
      <c r="E1000" s="129"/>
    </row>
    <row r="1001" spans="5:5" ht="15.75" customHeight="1" x14ac:dyDescent="0.25">
      <c r="E1001" s="129"/>
    </row>
    <row r="1002" spans="5:5" ht="15.75" customHeight="1" x14ac:dyDescent="0.25">
      <c r="E1002" s="129"/>
    </row>
  </sheetData>
  <mergeCells count="44">
    <mergeCell ref="B72:E72"/>
    <mergeCell ref="B73:E73"/>
    <mergeCell ref="B55:E55"/>
    <mergeCell ref="B56:E56"/>
    <mergeCell ref="C57:D57"/>
    <mergeCell ref="B63:E63"/>
    <mergeCell ref="B67:E67"/>
    <mergeCell ref="B71:E71"/>
    <mergeCell ref="B51:E51"/>
    <mergeCell ref="B17:C17"/>
    <mergeCell ref="F17:L17"/>
    <mergeCell ref="B18:C18"/>
    <mergeCell ref="F18:L18"/>
    <mergeCell ref="B19:I19"/>
    <mergeCell ref="J19:L19"/>
    <mergeCell ref="B27:E27"/>
    <mergeCell ref="B31:E31"/>
    <mergeCell ref="B35:E35"/>
    <mergeCell ref="B36:E36"/>
    <mergeCell ref="B45:E45"/>
    <mergeCell ref="B14:C14"/>
    <mergeCell ref="F14:L14"/>
    <mergeCell ref="B15:C15"/>
    <mergeCell ref="F15:L15"/>
    <mergeCell ref="B16:C16"/>
    <mergeCell ref="F16:L16"/>
    <mergeCell ref="B11:C11"/>
    <mergeCell ref="F11:L11"/>
    <mergeCell ref="B12:C12"/>
    <mergeCell ref="F12:L12"/>
    <mergeCell ref="B13:C13"/>
    <mergeCell ref="F13:L13"/>
    <mergeCell ref="B8:C8"/>
    <mergeCell ref="F8:L8"/>
    <mergeCell ref="B9:C9"/>
    <mergeCell ref="F9:L9"/>
    <mergeCell ref="B10:C10"/>
    <mergeCell ref="F10:L10"/>
    <mergeCell ref="B3:L3"/>
    <mergeCell ref="B4:L4"/>
    <mergeCell ref="B5:L5"/>
    <mergeCell ref="B6:L6"/>
    <mergeCell ref="B7:C7"/>
    <mergeCell ref="F7:L7"/>
  </mergeCells>
  <phoneticPr fontId="3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46"/>
  <sheetViews>
    <sheetView zoomScaleNormal="100" workbookViewId="0">
      <selection activeCell="B4" sqref="B4:L4"/>
    </sheetView>
  </sheetViews>
  <sheetFormatPr baseColWidth="10" defaultRowHeight="15" x14ac:dyDescent="0.25"/>
  <cols>
    <col min="1" max="1" width="5.42578125" customWidth="1"/>
    <col min="2" max="2" width="7.140625" customWidth="1"/>
    <col min="3" max="3" width="27" customWidth="1"/>
    <col min="4" max="4" width="10.42578125" customWidth="1"/>
    <col min="5" max="5" width="10.28515625" customWidth="1"/>
    <col min="6" max="6" width="9.28515625" hidden="1" customWidth="1"/>
    <col min="7" max="7" width="10.42578125" bestFit="1" customWidth="1"/>
    <col min="8" max="8" width="14.5703125" bestFit="1" customWidth="1"/>
    <col min="10" max="10" width="13.28515625" customWidth="1"/>
    <col min="11" max="12" width="12.85546875" customWidth="1"/>
  </cols>
  <sheetData>
    <row r="1" spans="2:14" ht="15.75" thickBot="1" x14ac:dyDescent="0.3"/>
    <row r="2" spans="2:14" x14ac:dyDescent="0.25">
      <c r="B2" s="361" t="s">
        <v>55</v>
      </c>
      <c r="C2" s="362"/>
      <c r="D2" s="362"/>
      <c r="E2" s="362"/>
      <c r="F2" s="362"/>
      <c r="G2" s="362"/>
      <c r="H2" s="362"/>
      <c r="I2" s="362"/>
      <c r="J2" s="362"/>
      <c r="K2" s="362"/>
      <c r="L2" s="363"/>
    </row>
    <row r="3" spans="2:14" x14ac:dyDescent="0.25">
      <c r="B3" s="364" t="s">
        <v>302</v>
      </c>
      <c r="C3" s="365"/>
      <c r="D3" s="365"/>
      <c r="E3" s="365"/>
      <c r="F3" s="365"/>
      <c r="G3" s="365"/>
      <c r="H3" s="365"/>
      <c r="I3" s="365"/>
      <c r="J3" s="365"/>
      <c r="K3" s="365"/>
      <c r="L3" s="366"/>
    </row>
    <row r="4" spans="2:14" x14ac:dyDescent="0.25">
      <c r="B4" s="364" t="s">
        <v>113</v>
      </c>
      <c r="C4" s="365"/>
      <c r="D4" s="365"/>
      <c r="E4" s="365"/>
      <c r="F4" s="365"/>
      <c r="G4" s="365"/>
      <c r="H4" s="365"/>
      <c r="I4" s="365"/>
      <c r="J4" s="365"/>
      <c r="K4" s="365"/>
      <c r="L4" s="366"/>
    </row>
    <row r="5" spans="2:14" x14ac:dyDescent="0.25">
      <c r="B5" s="364" t="s">
        <v>57</v>
      </c>
      <c r="C5" s="365"/>
      <c r="D5" s="365"/>
      <c r="E5" s="365"/>
      <c r="F5" s="365"/>
      <c r="G5" s="365"/>
      <c r="H5" s="365"/>
      <c r="I5" s="365"/>
      <c r="J5" s="365"/>
      <c r="K5" s="365"/>
      <c r="L5" s="366"/>
    </row>
    <row r="6" spans="2:14" x14ac:dyDescent="0.25">
      <c r="B6" s="367" t="s">
        <v>58</v>
      </c>
      <c r="C6" s="368"/>
      <c r="D6" s="30" t="s">
        <v>35</v>
      </c>
      <c r="E6" s="30" t="s">
        <v>59</v>
      </c>
      <c r="F6" s="368" t="s">
        <v>60</v>
      </c>
      <c r="G6" s="368"/>
      <c r="H6" s="368"/>
      <c r="I6" s="368"/>
      <c r="J6" s="368"/>
      <c r="K6" s="368"/>
      <c r="L6" s="369"/>
    </row>
    <row r="7" spans="2:14" x14ac:dyDescent="0.25">
      <c r="B7" s="370" t="s">
        <v>61</v>
      </c>
      <c r="C7" s="371"/>
      <c r="D7" s="5" t="s">
        <v>3</v>
      </c>
      <c r="E7" s="2">
        <v>1</v>
      </c>
      <c r="F7" s="359"/>
      <c r="G7" s="359"/>
      <c r="H7" s="359"/>
      <c r="I7" s="359"/>
      <c r="J7" s="359"/>
      <c r="K7" s="359"/>
      <c r="L7" s="360"/>
    </row>
    <row r="8" spans="2:14" ht="15" customHeight="1" x14ac:dyDescent="0.25">
      <c r="B8" s="370" t="s">
        <v>114</v>
      </c>
      <c r="C8" s="371"/>
      <c r="D8" s="5" t="s">
        <v>51</v>
      </c>
      <c r="E8" s="31">
        <v>400</v>
      </c>
      <c r="F8" s="359" t="s">
        <v>294</v>
      </c>
      <c r="G8" s="359"/>
      <c r="H8" s="359"/>
      <c r="I8" s="359"/>
      <c r="J8" s="359"/>
      <c r="K8" s="359"/>
      <c r="L8" s="360"/>
    </row>
    <row r="9" spans="2:14" x14ac:dyDescent="0.25">
      <c r="B9" s="370" t="s">
        <v>115</v>
      </c>
      <c r="C9" s="371"/>
      <c r="D9" s="5" t="s">
        <v>116</v>
      </c>
      <c r="E9" s="32">
        <v>0.1</v>
      </c>
      <c r="F9" s="359"/>
      <c r="G9" s="359"/>
      <c r="H9" s="359"/>
      <c r="I9" s="359"/>
      <c r="J9" s="359"/>
      <c r="K9" s="359"/>
      <c r="L9" s="360"/>
    </row>
    <row r="10" spans="2:14" ht="15" customHeight="1" x14ac:dyDescent="0.25">
      <c r="B10" s="357" t="s">
        <v>117</v>
      </c>
      <c r="C10" s="358"/>
      <c r="D10" s="5" t="s">
        <v>13</v>
      </c>
      <c r="E10" s="4">
        <v>200</v>
      </c>
      <c r="F10" s="359" t="s">
        <v>118</v>
      </c>
      <c r="G10" s="359"/>
      <c r="H10" s="359"/>
      <c r="I10" s="359"/>
      <c r="J10" s="359"/>
      <c r="K10" s="359"/>
      <c r="L10" s="360"/>
    </row>
    <row r="11" spans="2:14" ht="15" customHeight="1" x14ac:dyDescent="0.25">
      <c r="B11" s="357" t="s">
        <v>119</v>
      </c>
      <c r="C11" s="358"/>
      <c r="D11" s="5" t="s">
        <v>13</v>
      </c>
      <c r="E11" s="4">
        <v>8</v>
      </c>
      <c r="F11" s="359" t="s">
        <v>120</v>
      </c>
      <c r="G11" s="359"/>
      <c r="H11" s="359"/>
      <c r="I11" s="359"/>
      <c r="J11" s="359"/>
      <c r="K11" s="359"/>
      <c r="L11" s="360"/>
    </row>
    <row r="12" spans="2:14" ht="15" customHeight="1" x14ac:dyDescent="0.25">
      <c r="B12" s="357" t="s">
        <v>121</v>
      </c>
      <c r="C12" s="358"/>
      <c r="D12" s="5" t="s">
        <v>13</v>
      </c>
      <c r="E12" s="2">
        <v>1</v>
      </c>
      <c r="F12" s="359" t="s">
        <v>122</v>
      </c>
      <c r="G12" s="359"/>
      <c r="H12" s="359"/>
      <c r="I12" s="359"/>
      <c r="J12" s="359"/>
      <c r="K12" s="359"/>
      <c r="L12" s="360"/>
      <c r="N12">
        <v>20</v>
      </c>
    </row>
    <row r="13" spans="2:14" ht="15" customHeight="1" x14ac:dyDescent="0.25">
      <c r="B13" s="357" t="s">
        <v>123</v>
      </c>
      <c r="C13" s="358"/>
      <c r="D13" s="5" t="s">
        <v>13</v>
      </c>
      <c r="E13" s="3">
        <v>2</v>
      </c>
      <c r="F13" s="359" t="s">
        <v>124</v>
      </c>
      <c r="G13" s="359"/>
      <c r="H13" s="359"/>
      <c r="I13" s="359"/>
      <c r="J13" s="359"/>
      <c r="K13" s="359"/>
      <c r="L13" s="360"/>
    </row>
    <row r="14" spans="2:14" ht="15" customHeight="1" x14ac:dyDescent="0.25">
      <c r="B14" s="337" t="s">
        <v>80</v>
      </c>
      <c r="C14" s="338"/>
      <c r="D14" s="338"/>
      <c r="E14" s="338"/>
      <c r="F14" s="338"/>
      <c r="G14" s="338"/>
      <c r="H14" s="338"/>
      <c r="I14" s="338"/>
      <c r="J14" s="345"/>
      <c r="K14" s="346"/>
      <c r="L14" s="347"/>
    </row>
    <row r="15" spans="2:14" ht="33.75" x14ac:dyDescent="0.25">
      <c r="B15" s="6" t="s">
        <v>81</v>
      </c>
      <c r="C15" s="7" t="s">
        <v>58</v>
      </c>
      <c r="D15" s="7" t="s">
        <v>35</v>
      </c>
      <c r="E15" s="7" t="s">
        <v>59</v>
      </c>
      <c r="F15" s="7" t="s">
        <v>298</v>
      </c>
      <c r="G15" s="7" t="s">
        <v>299</v>
      </c>
      <c r="H15" s="7" t="s">
        <v>82</v>
      </c>
      <c r="I15" s="7" t="s">
        <v>83</v>
      </c>
      <c r="J15" s="7" t="s">
        <v>84</v>
      </c>
      <c r="K15" s="7" t="s">
        <v>85</v>
      </c>
      <c r="L15" s="8" t="s">
        <v>86</v>
      </c>
    </row>
    <row r="16" spans="2:14" x14ac:dyDescent="0.25">
      <c r="B16" s="13">
        <v>1</v>
      </c>
      <c r="C16" s="10" t="s">
        <v>87</v>
      </c>
      <c r="D16" s="11"/>
      <c r="E16" s="11"/>
      <c r="F16" s="11"/>
      <c r="G16" s="11"/>
      <c r="H16" s="11"/>
      <c r="I16" s="11"/>
      <c r="J16" s="11"/>
      <c r="K16" s="11"/>
      <c r="L16" s="12"/>
    </row>
    <row r="17" spans="2:12" x14ac:dyDescent="0.25">
      <c r="B17" s="13" t="s">
        <v>88</v>
      </c>
      <c r="C17" s="11" t="s">
        <v>18</v>
      </c>
      <c r="D17" s="11" t="s">
        <v>5</v>
      </c>
      <c r="E17" s="11">
        <v>400</v>
      </c>
      <c r="F17" s="514">
        <v>1019</v>
      </c>
      <c r="G17" s="514">
        <f>F17*1.06</f>
        <v>1080.1400000000001</v>
      </c>
      <c r="H17" s="515">
        <f>E17*G17</f>
        <v>432056.00000000006</v>
      </c>
      <c r="I17" s="11">
        <f>J$14</f>
        <v>0</v>
      </c>
      <c r="J17" s="15">
        <f>H17*I17</f>
        <v>0</v>
      </c>
      <c r="K17" s="15">
        <f>J17-L17</f>
        <v>0</v>
      </c>
      <c r="L17" s="12"/>
    </row>
    <row r="18" spans="2:12" x14ac:dyDescent="0.25">
      <c r="B18" s="13" t="s">
        <v>89</v>
      </c>
      <c r="C18" s="11" t="s">
        <v>19</v>
      </c>
      <c r="D18" s="11" t="s">
        <v>5</v>
      </c>
      <c r="E18" s="11">
        <v>400</v>
      </c>
      <c r="F18" s="514">
        <v>489</v>
      </c>
      <c r="G18" s="514">
        <f t="shared" ref="G18:G40" si="0">F18*1.06</f>
        <v>518.34</v>
      </c>
      <c r="H18" s="515">
        <f t="shared" ref="H18:H33" si="1">E18*G18</f>
        <v>207336</v>
      </c>
      <c r="I18" s="11">
        <f t="shared" ref="I18:I26" si="2">J$14</f>
        <v>0</v>
      </c>
      <c r="J18" s="15">
        <f t="shared" ref="J18:J26" si="3">H18*I18</f>
        <v>0</v>
      </c>
      <c r="K18" s="15">
        <f t="shared" ref="K18:K26" si="4">J18-L18</f>
        <v>0</v>
      </c>
      <c r="L18" s="12"/>
    </row>
    <row r="19" spans="2:12" x14ac:dyDescent="0.25">
      <c r="B19" s="13" t="s">
        <v>90</v>
      </c>
      <c r="C19" s="11" t="s">
        <v>20</v>
      </c>
      <c r="D19" s="11" t="s">
        <v>7</v>
      </c>
      <c r="E19" s="11">
        <v>400</v>
      </c>
      <c r="F19" s="514">
        <v>1019</v>
      </c>
      <c r="G19" s="514">
        <f t="shared" si="0"/>
        <v>1080.1400000000001</v>
      </c>
      <c r="H19" s="515">
        <f t="shared" si="1"/>
        <v>432056.00000000006</v>
      </c>
      <c r="I19" s="11">
        <f t="shared" si="2"/>
        <v>0</v>
      </c>
      <c r="J19" s="15">
        <f t="shared" si="3"/>
        <v>0</v>
      </c>
      <c r="K19" s="15">
        <f t="shared" si="4"/>
        <v>0</v>
      </c>
      <c r="L19" s="12"/>
    </row>
    <row r="20" spans="2:12" x14ac:dyDescent="0.25">
      <c r="B20" s="13" t="s">
        <v>91</v>
      </c>
      <c r="C20" s="11" t="s">
        <v>21</v>
      </c>
      <c r="D20" s="11" t="s">
        <v>22</v>
      </c>
      <c r="E20" s="11">
        <v>400</v>
      </c>
      <c r="F20" s="514">
        <v>873</v>
      </c>
      <c r="G20" s="514">
        <f t="shared" si="0"/>
        <v>925.38</v>
      </c>
      <c r="H20" s="515">
        <f t="shared" si="1"/>
        <v>370152</v>
      </c>
      <c r="I20" s="11">
        <f t="shared" si="2"/>
        <v>0</v>
      </c>
      <c r="J20" s="15">
        <f t="shared" si="3"/>
        <v>0</v>
      </c>
      <c r="K20" s="15">
        <f t="shared" si="4"/>
        <v>0</v>
      </c>
      <c r="L20" s="12"/>
    </row>
    <row r="21" spans="2:12" x14ac:dyDescent="0.25">
      <c r="B21" s="13" t="s">
        <v>92</v>
      </c>
      <c r="C21" s="11" t="s">
        <v>23</v>
      </c>
      <c r="D21" s="11" t="s">
        <v>22</v>
      </c>
      <c r="E21" s="11">
        <v>400</v>
      </c>
      <c r="F21" s="514">
        <v>873</v>
      </c>
      <c r="G21" s="514">
        <f t="shared" si="0"/>
        <v>925.38</v>
      </c>
      <c r="H21" s="515">
        <f t="shared" si="1"/>
        <v>370152</v>
      </c>
      <c r="I21" s="11">
        <f t="shared" si="2"/>
        <v>0</v>
      </c>
      <c r="J21" s="15">
        <f t="shared" si="3"/>
        <v>0</v>
      </c>
      <c r="K21" s="15">
        <f t="shared" si="4"/>
        <v>0</v>
      </c>
      <c r="L21" s="12"/>
    </row>
    <row r="22" spans="2:12" x14ac:dyDescent="0.25">
      <c r="B22" s="106" t="s">
        <v>93</v>
      </c>
      <c r="C22" s="62" t="s">
        <v>28</v>
      </c>
      <c r="D22" s="11" t="s">
        <v>22</v>
      </c>
      <c r="E22" s="11">
        <v>40</v>
      </c>
      <c r="F22" s="514">
        <v>1019</v>
      </c>
      <c r="G22" s="514">
        <f t="shared" si="0"/>
        <v>1080.1400000000001</v>
      </c>
      <c r="H22" s="515">
        <f t="shared" si="1"/>
        <v>43205.600000000006</v>
      </c>
      <c r="I22" s="11">
        <f t="shared" ref="I22" si="5">J$14</f>
        <v>0</v>
      </c>
      <c r="J22" s="15">
        <f t="shared" ref="J22" si="6">H22*I22</f>
        <v>0</v>
      </c>
      <c r="K22" s="15">
        <f t="shared" ref="K22" si="7">J22-L22</f>
        <v>0</v>
      </c>
      <c r="L22" s="12"/>
    </row>
    <row r="23" spans="2:12" x14ac:dyDescent="0.25">
      <c r="B23" s="106" t="s">
        <v>94</v>
      </c>
      <c r="C23" s="11" t="s">
        <v>24</v>
      </c>
      <c r="D23" s="11" t="s">
        <v>22</v>
      </c>
      <c r="E23" s="11">
        <v>40</v>
      </c>
      <c r="F23" s="515">
        <v>815</v>
      </c>
      <c r="G23" s="519">
        <f t="shared" si="0"/>
        <v>863.90000000000009</v>
      </c>
      <c r="H23" s="515">
        <f t="shared" si="1"/>
        <v>34556</v>
      </c>
      <c r="I23" s="11">
        <f t="shared" si="2"/>
        <v>0</v>
      </c>
      <c r="J23" s="15">
        <f t="shared" si="3"/>
        <v>0</v>
      </c>
      <c r="K23" s="15">
        <f t="shared" si="4"/>
        <v>0</v>
      </c>
      <c r="L23" s="12"/>
    </row>
    <row r="24" spans="2:12" x14ac:dyDescent="0.25">
      <c r="B24" s="106" t="s">
        <v>95</v>
      </c>
      <c r="C24" s="11" t="s">
        <v>25</v>
      </c>
      <c r="D24" s="11" t="s">
        <v>22</v>
      </c>
      <c r="E24" s="11">
        <v>400</v>
      </c>
      <c r="F24" s="515">
        <v>407</v>
      </c>
      <c r="G24" s="519">
        <f t="shared" si="0"/>
        <v>431.42</v>
      </c>
      <c r="H24" s="515">
        <f t="shared" si="1"/>
        <v>172568</v>
      </c>
      <c r="I24" s="11">
        <f t="shared" si="2"/>
        <v>0</v>
      </c>
      <c r="J24" s="15">
        <f t="shared" si="3"/>
        <v>0</v>
      </c>
      <c r="K24" s="15">
        <f t="shared" si="4"/>
        <v>0</v>
      </c>
      <c r="L24" s="12"/>
    </row>
    <row r="25" spans="2:12" x14ac:dyDescent="0.25">
      <c r="B25" s="106" t="s">
        <v>96</v>
      </c>
      <c r="C25" s="11" t="s">
        <v>26</v>
      </c>
      <c r="D25" s="11" t="s">
        <v>22</v>
      </c>
      <c r="E25" s="11">
        <v>400</v>
      </c>
      <c r="F25" s="515">
        <v>306</v>
      </c>
      <c r="G25" s="519">
        <f t="shared" si="0"/>
        <v>324.36</v>
      </c>
      <c r="H25" s="515">
        <f t="shared" si="1"/>
        <v>129744</v>
      </c>
      <c r="I25" s="11">
        <f t="shared" si="2"/>
        <v>0</v>
      </c>
      <c r="J25" s="15">
        <f t="shared" si="3"/>
        <v>0</v>
      </c>
      <c r="K25" s="15">
        <f t="shared" si="4"/>
        <v>0</v>
      </c>
      <c r="L25" s="12"/>
    </row>
    <row r="26" spans="2:12" x14ac:dyDescent="0.25">
      <c r="B26" s="106" t="s">
        <v>143</v>
      </c>
      <c r="C26" s="11" t="s">
        <v>27</v>
      </c>
      <c r="D26" s="11" t="s">
        <v>13</v>
      </c>
      <c r="E26" s="16">
        <v>1011</v>
      </c>
      <c r="F26" s="515">
        <v>349</v>
      </c>
      <c r="G26" s="519">
        <f t="shared" si="0"/>
        <v>369.94</v>
      </c>
      <c r="H26" s="515">
        <f t="shared" si="1"/>
        <v>374009.34</v>
      </c>
      <c r="I26" s="11">
        <f t="shared" si="2"/>
        <v>0</v>
      </c>
      <c r="J26" s="15">
        <f t="shared" si="3"/>
        <v>0</v>
      </c>
      <c r="K26" s="15">
        <f t="shared" si="4"/>
        <v>0</v>
      </c>
      <c r="L26" s="17"/>
    </row>
    <row r="27" spans="2:12" x14ac:dyDescent="0.25">
      <c r="B27" s="337" t="s">
        <v>97</v>
      </c>
      <c r="C27" s="338"/>
      <c r="D27" s="338"/>
      <c r="E27" s="11"/>
      <c r="F27" s="515"/>
      <c r="G27" s="519"/>
      <c r="H27" s="515"/>
      <c r="I27" s="18"/>
      <c r="J27" s="18">
        <f t="shared" ref="J27:L27" si="8">SUM(J17:J26)</f>
        <v>0</v>
      </c>
      <c r="K27" s="18">
        <f t="shared" si="8"/>
        <v>0</v>
      </c>
      <c r="L27" s="20">
        <f t="shared" si="8"/>
        <v>0</v>
      </c>
    </row>
    <row r="28" spans="2:12" x14ac:dyDescent="0.25">
      <c r="B28" s="13">
        <v>2</v>
      </c>
      <c r="C28" s="10" t="s">
        <v>98</v>
      </c>
      <c r="D28" s="11"/>
      <c r="E28" s="11"/>
      <c r="F28" s="515"/>
      <c r="G28" s="519"/>
      <c r="H28" s="515"/>
      <c r="I28" s="11"/>
      <c r="J28" s="11"/>
      <c r="K28" s="11"/>
      <c r="L28" s="12"/>
    </row>
    <row r="29" spans="2:12" x14ac:dyDescent="0.25">
      <c r="B29" s="13" t="s">
        <v>99</v>
      </c>
      <c r="C29" s="11" t="s">
        <v>51</v>
      </c>
      <c r="D29" s="11" t="s">
        <v>35</v>
      </c>
      <c r="E29" s="11">
        <v>400</v>
      </c>
      <c r="F29" s="515"/>
      <c r="G29" s="519"/>
      <c r="H29" s="515"/>
      <c r="I29" s="11"/>
      <c r="J29" s="15">
        <f t="shared" ref="J29:J33" si="9">H29*I29</f>
        <v>0</v>
      </c>
      <c r="K29" s="15">
        <f t="shared" ref="K29:K33" si="10">J29-L29</f>
        <v>0</v>
      </c>
      <c r="L29" s="12"/>
    </row>
    <row r="30" spans="2:12" x14ac:dyDescent="0.25">
      <c r="B30" s="13" t="s">
        <v>100</v>
      </c>
      <c r="C30" s="11" t="s">
        <v>36</v>
      </c>
      <c r="D30" s="11" t="s">
        <v>13</v>
      </c>
      <c r="E30" s="19">
        <v>200</v>
      </c>
      <c r="F30" s="515">
        <v>4000</v>
      </c>
      <c r="G30" s="519">
        <f t="shared" si="0"/>
        <v>4240</v>
      </c>
      <c r="H30" s="515">
        <f t="shared" si="1"/>
        <v>848000</v>
      </c>
      <c r="I30" s="11">
        <f t="shared" ref="I30:I33" si="11">J$14</f>
        <v>0</v>
      </c>
      <c r="J30" s="15">
        <f t="shared" si="9"/>
        <v>0</v>
      </c>
      <c r="K30" s="15">
        <f t="shared" si="10"/>
        <v>0</v>
      </c>
      <c r="L30" s="12"/>
    </row>
    <row r="31" spans="2:12" x14ac:dyDescent="0.25">
      <c r="B31" s="13" t="s">
        <v>101</v>
      </c>
      <c r="C31" s="11" t="s">
        <v>45</v>
      </c>
      <c r="D31" s="11" t="s">
        <v>13</v>
      </c>
      <c r="E31" s="33">
        <v>2</v>
      </c>
      <c r="F31" s="515">
        <v>68000</v>
      </c>
      <c r="G31" s="519">
        <f t="shared" si="0"/>
        <v>72080</v>
      </c>
      <c r="H31" s="515">
        <f t="shared" si="1"/>
        <v>144160</v>
      </c>
      <c r="I31" s="11">
        <f t="shared" si="11"/>
        <v>0</v>
      </c>
      <c r="J31" s="15">
        <f t="shared" si="9"/>
        <v>0</v>
      </c>
      <c r="K31" s="15">
        <f t="shared" si="10"/>
        <v>0</v>
      </c>
      <c r="L31" s="12"/>
    </row>
    <row r="32" spans="2:12" x14ac:dyDescent="0.25">
      <c r="B32" s="13" t="s">
        <v>102</v>
      </c>
      <c r="C32" s="11" t="s">
        <v>47</v>
      </c>
      <c r="D32" s="11" t="s">
        <v>13</v>
      </c>
      <c r="E32" s="19">
        <v>8</v>
      </c>
      <c r="F32" s="515">
        <v>12500</v>
      </c>
      <c r="G32" s="519">
        <f t="shared" si="0"/>
        <v>13250</v>
      </c>
      <c r="H32" s="515">
        <f t="shared" si="1"/>
        <v>106000</v>
      </c>
      <c r="I32" s="11">
        <f t="shared" si="11"/>
        <v>0</v>
      </c>
      <c r="J32" s="15">
        <f t="shared" si="9"/>
        <v>0</v>
      </c>
      <c r="K32" s="15">
        <f t="shared" si="10"/>
        <v>0</v>
      </c>
      <c r="L32" s="12"/>
    </row>
    <row r="33" spans="2:12" x14ac:dyDescent="0.25">
      <c r="B33" s="13" t="s">
        <v>103</v>
      </c>
      <c r="C33" s="11" t="s">
        <v>50</v>
      </c>
      <c r="D33" s="11" t="s">
        <v>13</v>
      </c>
      <c r="E33" s="11">
        <v>1</v>
      </c>
      <c r="F33" s="515">
        <v>38000</v>
      </c>
      <c r="G33" s="519">
        <f t="shared" si="0"/>
        <v>40280</v>
      </c>
      <c r="H33" s="515">
        <f t="shared" si="1"/>
        <v>40280</v>
      </c>
      <c r="I33" s="11">
        <f t="shared" si="11"/>
        <v>0</v>
      </c>
      <c r="J33" s="15">
        <f t="shared" si="9"/>
        <v>0</v>
      </c>
      <c r="K33" s="15">
        <f t="shared" si="10"/>
        <v>0</v>
      </c>
      <c r="L33" s="12"/>
    </row>
    <row r="34" spans="2:12" x14ac:dyDescent="0.25">
      <c r="B34" s="337" t="s">
        <v>106</v>
      </c>
      <c r="C34" s="338"/>
      <c r="D34" s="338"/>
      <c r="E34" s="11"/>
      <c r="F34" s="515"/>
      <c r="G34" s="519"/>
      <c r="H34" s="516">
        <f>SUM(H29:H33)</f>
        <v>1138440</v>
      </c>
      <c r="I34" s="22"/>
      <c r="J34" s="22">
        <f t="shared" ref="J34:L34" si="12">SUM(J29:J33)</f>
        <v>0</v>
      </c>
      <c r="K34" s="22">
        <f t="shared" si="12"/>
        <v>0</v>
      </c>
      <c r="L34" s="24">
        <f t="shared" si="12"/>
        <v>0</v>
      </c>
    </row>
    <row r="35" spans="2:12" x14ac:dyDescent="0.25">
      <c r="B35" s="13">
        <v>3</v>
      </c>
      <c r="C35" s="10" t="s">
        <v>107</v>
      </c>
      <c r="D35" s="11"/>
      <c r="E35" s="11"/>
      <c r="F35" s="515"/>
      <c r="G35" s="519"/>
      <c r="H35" s="515"/>
      <c r="I35" s="11"/>
      <c r="J35" s="11"/>
      <c r="K35" s="11"/>
      <c r="L35" s="12"/>
    </row>
    <row r="36" spans="2:12" x14ac:dyDescent="0.25">
      <c r="B36" s="13" t="s">
        <v>125</v>
      </c>
      <c r="C36" s="11" t="s">
        <v>0</v>
      </c>
      <c r="D36" s="34">
        <v>0.05</v>
      </c>
      <c r="E36" s="11">
        <v>1</v>
      </c>
      <c r="F36" s="515">
        <v>121030</v>
      </c>
      <c r="G36" s="519">
        <f t="shared" si="0"/>
        <v>128291.8</v>
      </c>
      <c r="H36" s="515">
        <f>E36*G36</f>
        <v>128291.8</v>
      </c>
      <c r="I36" s="11">
        <f t="shared" ref="I36:I37" si="13">J$14</f>
        <v>0</v>
      </c>
      <c r="J36" s="15">
        <f t="shared" ref="J36:J37" si="14">H36*I36</f>
        <v>0</v>
      </c>
      <c r="K36" s="15">
        <f t="shared" ref="K36:K37" si="15">J36-L36</f>
        <v>0</v>
      </c>
      <c r="L36" s="17"/>
    </row>
    <row r="37" spans="2:12" x14ac:dyDescent="0.25">
      <c r="B37" s="13" t="s">
        <v>108</v>
      </c>
      <c r="C37" s="11" t="s">
        <v>1</v>
      </c>
      <c r="D37" s="34">
        <v>0.2</v>
      </c>
      <c r="E37" s="11">
        <v>1</v>
      </c>
      <c r="F37" s="515">
        <v>214800</v>
      </c>
      <c r="G37" s="519">
        <f t="shared" si="0"/>
        <v>227688</v>
      </c>
      <c r="H37" s="515">
        <f>E37*G37</f>
        <v>227688</v>
      </c>
      <c r="I37" s="11">
        <f t="shared" si="13"/>
        <v>0</v>
      </c>
      <c r="J37" s="15">
        <f t="shared" si="14"/>
        <v>0</v>
      </c>
      <c r="K37" s="15">
        <f t="shared" si="15"/>
        <v>0</v>
      </c>
      <c r="L37" s="17"/>
    </row>
    <row r="38" spans="2:12" x14ac:dyDescent="0.25">
      <c r="B38" s="337" t="s">
        <v>109</v>
      </c>
      <c r="C38" s="338"/>
      <c r="D38" s="338"/>
      <c r="E38" s="11"/>
      <c r="F38" s="515"/>
      <c r="G38" s="519"/>
      <c r="H38" s="516">
        <f>SUM(H36:H37)</f>
        <v>355979.8</v>
      </c>
      <c r="I38" s="22"/>
      <c r="J38" s="22">
        <f t="shared" ref="J38:L38" si="16">SUM(J36:J37)</f>
        <v>0</v>
      </c>
      <c r="K38" s="22">
        <f t="shared" si="16"/>
        <v>0</v>
      </c>
      <c r="L38" s="24">
        <f t="shared" si="16"/>
        <v>0</v>
      </c>
    </row>
    <row r="39" spans="2:12" x14ac:dyDescent="0.25">
      <c r="B39" s="337" t="s">
        <v>110</v>
      </c>
      <c r="C39" s="338"/>
      <c r="D39" s="338"/>
      <c r="E39" s="11"/>
      <c r="F39" s="515"/>
      <c r="G39" s="519"/>
      <c r="H39" s="516">
        <f>H38+H34+H27</f>
        <v>1494419.8</v>
      </c>
      <c r="I39" s="22"/>
      <c r="J39" s="22">
        <f t="shared" ref="J39:L39" si="17">J38+J34+J27</f>
        <v>0</v>
      </c>
      <c r="K39" s="22">
        <f t="shared" si="17"/>
        <v>0</v>
      </c>
      <c r="L39" s="24">
        <f t="shared" si="17"/>
        <v>0</v>
      </c>
    </row>
    <row r="40" spans="2:12" x14ac:dyDescent="0.25">
      <c r="B40" s="13">
        <v>4</v>
      </c>
      <c r="C40" s="11" t="s">
        <v>111</v>
      </c>
      <c r="D40" s="34">
        <v>0.15</v>
      </c>
      <c r="E40" s="11">
        <v>1</v>
      </c>
      <c r="F40" s="515">
        <v>574564</v>
      </c>
      <c r="G40" s="519">
        <f t="shared" si="0"/>
        <v>609037.84000000008</v>
      </c>
      <c r="H40" s="515">
        <f>E40*G40</f>
        <v>609037.84000000008</v>
      </c>
      <c r="I40" s="11">
        <f t="shared" ref="I40" si="18">J$14</f>
        <v>0</v>
      </c>
      <c r="J40" s="15">
        <f t="shared" ref="J40" si="19">H40*I40</f>
        <v>0</v>
      </c>
      <c r="K40" s="15">
        <f t="shared" ref="K40" si="20">J40-L40</f>
        <v>0</v>
      </c>
      <c r="L40" s="17"/>
    </row>
    <row r="41" spans="2:12" ht="15.75" thickBot="1" x14ac:dyDescent="0.3">
      <c r="B41" s="339" t="s">
        <v>84</v>
      </c>
      <c r="C41" s="340"/>
      <c r="D41" s="340"/>
      <c r="E41" s="25"/>
      <c r="F41" s="517"/>
      <c r="G41" s="517"/>
      <c r="H41" s="518">
        <f>H39+H40</f>
        <v>2103457.64</v>
      </c>
      <c r="I41" s="26"/>
      <c r="J41" s="26">
        <f t="shared" ref="J41:L41" si="21">J39+J40</f>
        <v>0</v>
      </c>
      <c r="K41" s="26">
        <f t="shared" si="21"/>
        <v>0</v>
      </c>
      <c r="L41" s="27">
        <f t="shared" si="21"/>
        <v>0</v>
      </c>
    </row>
    <row r="44" spans="2:12" x14ac:dyDescent="0.25">
      <c r="H44" s="64"/>
    </row>
    <row r="46" spans="2:12" x14ac:dyDescent="0.25">
      <c r="H46" s="28"/>
    </row>
  </sheetData>
  <mergeCells count="26">
    <mergeCell ref="B10:C10"/>
    <mergeCell ref="F10:L10"/>
    <mergeCell ref="B2:L2"/>
    <mergeCell ref="B3:L3"/>
    <mergeCell ref="B4:L4"/>
    <mergeCell ref="B5:L5"/>
    <mergeCell ref="B6:C6"/>
    <mergeCell ref="F6:L6"/>
    <mergeCell ref="B7:C7"/>
    <mergeCell ref="F7:L7"/>
    <mergeCell ref="B8:C8"/>
    <mergeCell ref="F8:L9"/>
    <mergeCell ref="B9:C9"/>
    <mergeCell ref="B11:C11"/>
    <mergeCell ref="F11:L11"/>
    <mergeCell ref="B12:C12"/>
    <mergeCell ref="F12:L12"/>
    <mergeCell ref="B13:C13"/>
    <mergeCell ref="F13:L13"/>
    <mergeCell ref="B41:D41"/>
    <mergeCell ref="B14:I14"/>
    <mergeCell ref="J14:L14"/>
    <mergeCell ref="B27:D27"/>
    <mergeCell ref="B34:D34"/>
    <mergeCell ref="B38:D38"/>
    <mergeCell ref="B39:D39"/>
  </mergeCells>
  <phoneticPr fontId="3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9"/>
  <sheetViews>
    <sheetView zoomScaleNormal="100" workbookViewId="0">
      <selection activeCell="B4" sqref="B4:L4"/>
    </sheetView>
  </sheetViews>
  <sheetFormatPr baseColWidth="10" defaultColWidth="14.42578125" defaultRowHeight="15" x14ac:dyDescent="0.25"/>
  <cols>
    <col min="1" max="1" width="6.140625" customWidth="1"/>
    <col min="2" max="2" width="7" customWidth="1"/>
    <col min="3" max="3" width="27.42578125" customWidth="1"/>
    <col min="4" max="4" width="8.42578125" customWidth="1"/>
    <col min="5" max="5" width="8.7109375" customWidth="1"/>
    <col min="6" max="6" width="9" hidden="1" customWidth="1"/>
    <col min="7" max="7" width="12.28515625" customWidth="1"/>
    <col min="8" max="8" width="16.5703125" bestFit="1" customWidth="1"/>
    <col min="9" max="9" width="10.7109375" customWidth="1"/>
    <col min="10" max="11" width="12.7109375" bestFit="1" customWidth="1"/>
    <col min="12" max="12" width="11.5703125" bestFit="1" customWidth="1"/>
    <col min="13" max="27" width="10.7109375" customWidth="1"/>
  </cols>
  <sheetData>
    <row r="1" spans="2:12" ht="15.75" thickBot="1" x14ac:dyDescent="0.3"/>
    <row r="2" spans="2:12" x14ac:dyDescent="0.25">
      <c r="B2" s="372" t="s">
        <v>55</v>
      </c>
      <c r="C2" s="373"/>
      <c r="D2" s="373"/>
      <c r="E2" s="373"/>
      <c r="F2" s="373"/>
      <c r="G2" s="373"/>
      <c r="H2" s="373"/>
      <c r="I2" s="373"/>
      <c r="J2" s="373"/>
      <c r="K2" s="373"/>
      <c r="L2" s="374"/>
    </row>
    <row r="3" spans="2:12" x14ac:dyDescent="0.25">
      <c r="B3" s="375" t="s">
        <v>302</v>
      </c>
      <c r="C3" s="376"/>
      <c r="D3" s="376"/>
      <c r="E3" s="376"/>
      <c r="F3" s="376"/>
      <c r="G3" s="376"/>
      <c r="H3" s="376"/>
      <c r="I3" s="376"/>
      <c r="J3" s="376"/>
      <c r="K3" s="376"/>
      <c r="L3" s="377"/>
    </row>
    <row r="4" spans="2:12" x14ac:dyDescent="0.25">
      <c r="B4" s="375" t="s">
        <v>256</v>
      </c>
      <c r="C4" s="376"/>
      <c r="D4" s="376"/>
      <c r="E4" s="376"/>
      <c r="F4" s="376"/>
      <c r="G4" s="376"/>
      <c r="H4" s="376"/>
      <c r="I4" s="376"/>
      <c r="J4" s="376"/>
      <c r="K4" s="376"/>
      <c r="L4" s="377"/>
    </row>
    <row r="5" spans="2:12" x14ac:dyDescent="0.25">
      <c r="B5" s="375" t="s">
        <v>57</v>
      </c>
      <c r="C5" s="376"/>
      <c r="D5" s="376"/>
      <c r="E5" s="376"/>
      <c r="F5" s="376"/>
      <c r="G5" s="376"/>
      <c r="H5" s="376"/>
      <c r="I5" s="376"/>
      <c r="J5" s="376"/>
      <c r="K5" s="376"/>
      <c r="L5" s="377"/>
    </row>
    <row r="6" spans="2:12" x14ac:dyDescent="0.25">
      <c r="B6" s="378" t="s">
        <v>258</v>
      </c>
      <c r="C6" s="379"/>
      <c r="D6" s="97" t="s">
        <v>35</v>
      </c>
      <c r="E6" s="97" t="s">
        <v>59</v>
      </c>
      <c r="F6" s="380" t="s">
        <v>60</v>
      </c>
      <c r="G6" s="520"/>
      <c r="H6" s="381"/>
      <c r="I6" s="381"/>
      <c r="J6" s="381"/>
      <c r="K6" s="381"/>
      <c r="L6" s="382"/>
    </row>
    <row r="7" spans="2:12" ht="22.5" customHeight="1" x14ac:dyDescent="0.25">
      <c r="B7" s="383" t="s">
        <v>61</v>
      </c>
      <c r="C7" s="379"/>
      <c r="D7" s="98" t="s">
        <v>127</v>
      </c>
      <c r="E7" s="98">
        <v>1</v>
      </c>
      <c r="F7" s="384" t="s">
        <v>257</v>
      </c>
      <c r="G7" s="521"/>
      <c r="H7" s="381"/>
      <c r="I7" s="381"/>
      <c r="J7" s="381"/>
      <c r="K7" s="381"/>
      <c r="L7" s="382"/>
    </row>
    <row r="8" spans="2:12" ht="15" customHeight="1" x14ac:dyDescent="0.25">
      <c r="B8" s="383" t="s">
        <v>129</v>
      </c>
      <c r="C8" s="379"/>
      <c r="D8" s="98" t="s">
        <v>22</v>
      </c>
      <c r="E8" s="99">
        <v>200</v>
      </c>
      <c r="F8" s="385" t="s">
        <v>295</v>
      </c>
      <c r="G8" s="522"/>
      <c r="H8" s="386"/>
      <c r="I8" s="386"/>
      <c r="J8" s="386"/>
      <c r="K8" s="386"/>
      <c r="L8" s="387"/>
    </row>
    <row r="9" spans="2:12" x14ac:dyDescent="0.25">
      <c r="B9" s="383" t="s">
        <v>131</v>
      </c>
      <c r="C9" s="379"/>
      <c r="D9" s="98" t="s">
        <v>116</v>
      </c>
      <c r="E9" s="124">
        <v>1</v>
      </c>
      <c r="F9" s="388"/>
      <c r="G9" s="523"/>
      <c r="H9" s="376"/>
      <c r="I9" s="376"/>
      <c r="J9" s="376"/>
      <c r="K9" s="376"/>
      <c r="L9" s="377"/>
    </row>
    <row r="10" spans="2:12" x14ac:dyDescent="0.25">
      <c r="B10" s="383" t="s">
        <v>115</v>
      </c>
      <c r="C10" s="379"/>
      <c r="D10" s="98" t="s">
        <v>116</v>
      </c>
      <c r="E10" s="100">
        <v>0.1</v>
      </c>
      <c r="F10" s="389"/>
      <c r="G10" s="390"/>
      <c r="H10" s="390"/>
      <c r="I10" s="390"/>
      <c r="J10" s="390"/>
      <c r="K10" s="390"/>
      <c r="L10" s="391"/>
    </row>
    <row r="11" spans="2:12" ht="15" customHeight="1" x14ac:dyDescent="0.25">
      <c r="B11" s="392" t="s">
        <v>132</v>
      </c>
      <c r="C11" s="379"/>
      <c r="D11" s="98" t="s">
        <v>13</v>
      </c>
      <c r="E11" s="101">
        <v>100</v>
      </c>
      <c r="F11" s="384" t="s">
        <v>118</v>
      </c>
      <c r="G11" s="521"/>
      <c r="H11" s="381"/>
      <c r="I11" s="381"/>
      <c r="J11" s="381"/>
      <c r="K11" s="381"/>
      <c r="L11" s="382"/>
    </row>
    <row r="12" spans="2:12" ht="15" customHeight="1" x14ac:dyDescent="0.25">
      <c r="B12" s="392" t="s">
        <v>133</v>
      </c>
      <c r="C12" s="379"/>
      <c r="D12" s="98" t="s">
        <v>13</v>
      </c>
      <c r="E12" s="101">
        <v>4</v>
      </c>
      <c r="F12" s="384" t="s">
        <v>120</v>
      </c>
      <c r="G12" s="521"/>
      <c r="H12" s="381"/>
      <c r="I12" s="381"/>
      <c r="J12" s="381"/>
      <c r="K12" s="381"/>
      <c r="L12" s="382"/>
    </row>
    <row r="13" spans="2:12" ht="15" customHeight="1" x14ac:dyDescent="0.25">
      <c r="B13" s="392" t="s">
        <v>134</v>
      </c>
      <c r="C13" s="379"/>
      <c r="D13" s="98" t="s">
        <v>13</v>
      </c>
      <c r="E13" s="98">
        <v>1</v>
      </c>
      <c r="F13" s="384" t="s">
        <v>122</v>
      </c>
      <c r="G13" s="521"/>
      <c r="H13" s="381"/>
      <c r="I13" s="381"/>
      <c r="J13" s="381"/>
      <c r="K13" s="381"/>
      <c r="L13" s="382"/>
    </row>
    <row r="14" spans="2:12" ht="15" customHeight="1" x14ac:dyDescent="0.25">
      <c r="B14" s="392" t="s">
        <v>135</v>
      </c>
      <c r="C14" s="379"/>
      <c r="D14" s="98" t="s">
        <v>13</v>
      </c>
      <c r="E14" s="102">
        <v>1</v>
      </c>
      <c r="F14" s="384" t="s">
        <v>124</v>
      </c>
      <c r="G14" s="521"/>
      <c r="H14" s="381"/>
      <c r="I14" s="381"/>
      <c r="J14" s="381"/>
      <c r="K14" s="381"/>
      <c r="L14" s="382"/>
    </row>
    <row r="15" spans="2:12" ht="15" customHeight="1" x14ac:dyDescent="0.25">
      <c r="B15" s="393" t="s">
        <v>80</v>
      </c>
      <c r="C15" s="381"/>
      <c r="D15" s="381"/>
      <c r="E15" s="381"/>
      <c r="F15" s="381"/>
      <c r="G15" s="381"/>
      <c r="H15" s="381"/>
      <c r="I15" s="379"/>
      <c r="J15" s="397"/>
      <c r="K15" s="398"/>
      <c r="L15" s="399"/>
    </row>
    <row r="16" spans="2:12" ht="33.75" x14ac:dyDescent="0.25">
      <c r="B16" s="103" t="s">
        <v>81</v>
      </c>
      <c r="C16" s="104" t="s">
        <v>258</v>
      </c>
      <c r="D16" s="104" t="s">
        <v>35</v>
      </c>
      <c r="E16" s="104" t="s">
        <v>59</v>
      </c>
      <c r="F16" s="104" t="s">
        <v>298</v>
      </c>
      <c r="G16" s="104" t="s">
        <v>299</v>
      </c>
      <c r="H16" s="104" t="s">
        <v>259</v>
      </c>
      <c r="I16" s="104" t="s">
        <v>83</v>
      </c>
      <c r="J16" s="104" t="s">
        <v>84</v>
      </c>
      <c r="K16" s="104" t="s">
        <v>85</v>
      </c>
      <c r="L16" s="105" t="s">
        <v>86</v>
      </c>
    </row>
    <row r="17" spans="2:12" x14ac:dyDescent="0.25">
      <c r="B17" s="106">
        <v>1</v>
      </c>
      <c r="C17" s="107" t="s">
        <v>87</v>
      </c>
      <c r="D17" s="108"/>
      <c r="E17" s="108"/>
      <c r="F17" s="108"/>
      <c r="G17" s="108"/>
      <c r="H17" s="108"/>
      <c r="I17" s="108"/>
      <c r="J17" s="108"/>
      <c r="K17" s="108"/>
      <c r="L17" s="109"/>
    </row>
    <row r="18" spans="2:12" x14ac:dyDescent="0.25">
      <c r="B18" s="106" t="s">
        <v>88</v>
      </c>
      <c r="C18" s="108" t="s">
        <v>18</v>
      </c>
      <c r="D18" s="108" t="s">
        <v>5</v>
      </c>
      <c r="E18" s="108">
        <v>200</v>
      </c>
      <c r="F18" s="108">
        <v>1222</v>
      </c>
      <c r="G18" s="108">
        <f>F18*1.06</f>
        <v>1295.3200000000002</v>
      </c>
      <c r="H18" s="110">
        <f>E18*G18</f>
        <v>259064.00000000003</v>
      </c>
      <c r="I18" s="108">
        <f t="shared" ref="I18:I27" si="0">J$15</f>
        <v>0</v>
      </c>
      <c r="J18" s="110">
        <f t="shared" ref="J18:J27" si="1">H18*I18</f>
        <v>0</v>
      </c>
      <c r="K18" s="110">
        <f t="shared" ref="K18:K27" si="2">J18-L18</f>
        <v>0</v>
      </c>
      <c r="L18" s="125"/>
    </row>
    <row r="19" spans="2:12" x14ac:dyDescent="0.25">
      <c r="B19" s="106" t="s">
        <v>89</v>
      </c>
      <c r="C19" s="108" t="s">
        <v>19</v>
      </c>
      <c r="D19" s="108" t="s">
        <v>5</v>
      </c>
      <c r="E19" s="108">
        <v>200</v>
      </c>
      <c r="F19" s="108">
        <v>611</v>
      </c>
      <c r="G19" s="108">
        <f t="shared" ref="G19:G41" si="3">F19*1.06</f>
        <v>647.66000000000008</v>
      </c>
      <c r="H19" s="110">
        <f t="shared" ref="H19:H27" si="4">E19*G19</f>
        <v>129532.00000000001</v>
      </c>
      <c r="I19" s="108">
        <f t="shared" si="0"/>
        <v>0</v>
      </c>
      <c r="J19" s="110">
        <f t="shared" si="1"/>
        <v>0</v>
      </c>
      <c r="K19" s="110">
        <f t="shared" si="2"/>
        <v>0</v>
      </c>
      <c r="L19" s="125"/>
    </row>
    <row r="20" spans="2:12" x14ac:dyDescent="0.25">
      <c r="B20" s="106" t="s">
        <v>90</v>
      </c>
      <c r="C20" s="108" t="s">
        <v>20</v>
      </c>
      <c r="D20" s="108" t="s">
        <v>7</v>
      </c>
      <c r="E20" s="108">
        <v>200</v>
      </c>
      <c r="F20" s="108">
        <v>1222</v>
      </c>
      <c r="G20" s="108">
        <f t="shared" si="3"/>
        <v>1295.3200000000002</v>
      </c>
      <c r="H20" s="110">
        <f t="shared" si="4"/>
        <v>259064.00000000003</v>
      </c>
      <c r="I20" s="108">
        <f t="shared" si="0"/>
        <v>0</v>
      </c>
      <c r="J20" s="110">
        <f t="shared" si="1"/>
        <v>0</v>
      </c>
      <c r="K20" s="110">
        <f t="shared" si="2"/>
        <v>0</v>
      </c>
      <c r="L20" s="125"/>
    </row>
    <row r="21" spans="2:12" ht="15.75" customHeight="1" x14ac:dyDescent="0.25">
      <c r="B21" s="106" t="s">
        <v>91</v>
      </c>
      <c r="C21" s="108" t="s">
        <v>21</v>
      </c>
      <c r="D21" s="108" t="s">
        <v>22</v>
      </c>
      <c r="E21" s="108">
        <v>200</v>
      </c>
      <c r="F21" s="108">
        <v>1019</v>
      </c>
      <c r="G21" s="108">
        <f t="shared" si="3"/>
        <v>1080.1400000000001</v>
      </c>
      <c r="H21" s="110">
        <f t="shared" si="4"/>
        <v>216028.00000000003</v>
      </c>
      <c r="I21" s="108">
        <f t="shared" si="0"/>
        <v>0</v>
      </c>
      <c r="J21" s="110">
        <f t="shared" si="1"/>
        <v>0</v>
      </c>
      <c r="K21" s="110">
        <f t="shared" si="2"/>
        <v>0</v>
      </c>
      <c r="L21" s="125"/>
    </row>
    <row r="22" spans="2:12" ht="15.75" customHeight="1" x14ac:dyDescent="0.25">
      <c r="B22" s="106" t="s">
        <v>92</v>
      </c>
      <c r="C22" s="108" t="s">
        <v>23</v>
      </c>
      <c r="D22" s="108" t="s">
        <v>22</v>
      </c>
      <c r="E22" s="108">
        <v>200</v>
      </c>
      <c r="F22" s="108">
        <v>940</v>
      </c>
      <c r="G22" s="108">
        <f t="shared" si="3"/>
        <v>996.40000000000009</v>
      </c>
      <c r="H22" s="110">
        <f t="shared" si="4"/>
        <v>199280.00000000003</v>
      </c>
      <c r="I22" s="108">
        <f t="shared" si="0"/>
        <v>0</v>
      </c>
      <c r="J22" s="110">
        <f t="shared" si="1"/>
        <v>0</v>
      </c>
      <c r="K22" s="110">
        <f t="shared" si="2"/>
        <v>0</v>
      </c>
      <c r="L22" s="125"/>
    </row>
    <row r="23" spans="2:12" ht="15.75" customHeight="1" x14ac:dyDescent="0.25">
      <c r="B23" s="106" t="s">
        <v>93</v>
      </c>
      <c r="C23" s="62" t="s">
        <v>28</v>
      </c>
      <c r="D23" s="11" t="s">
        <v>22</v>
      </c>
      <c r="E23" s="108">
        <v>20</v>
      </c>
      <c r="F23" s="108">
        <v>1222</v>
      </c>
      <c r="G23" s="108">
        <f t="shared" si="3"/>
        <v>1295.3200000000002</v>
      </c>
      <c r="H23" s="110">
        <f t="shared" si="4"/>
        <v>25906.400000000001</v>
      </c>
      <c r="I23" s="108">
        <f t="shared" ref="I23" si="5">J$15</f>
        <v>0</v>
      </c>
      <c r="J23" s="110">
        <f t="shared" ref="J23" si="6">H23*I23</f>
        <v>0</v>
      </c>
      <c r="K23" s="110">
        <f t="shared" ref="K23" si="7">J23-L23</f>
        <v>0</v>
      </c>
      <c r="L23" s="125"/>
    </row>
    <row r="24" spans="2:12" ht="15.75" customHeight="1" x14ac:dyDescent="0.25">
      <c r="B24" s="106" t="s">
        <v>94</v>
      </c>
      <c r="C24" s="108" t="s">
        <v>24</v>
      </c>
      <c r="D24" s="108" t="s">
        <v>22</v>
      </c>
      <c r="E24" s="108">
        <v>20</v>
      </c>
      <c r="F24" s="108">
        <v>1019</v>
      </c>
      <c r="G24" s="108">
        <f t="shared" si="3"/>
        <v>1080.1400000000001</v>
      </c>
      <c r="H24" s="110">
        <f t="shared" si="4"/>
        <v>21602.800000000003</v>
      </c>
      <c r="I24" s="108">
        <f t="shared" si="0"/>
        <v>0</v>
      </c>
      <c r="J24" s="110">
        <f t="shared" si="1"/>
        <v>0</v>
      </c>
      <c r="K24" s="110">
        <f t="shared" si="2"/>
        <v>0</v>
      </c>
      <c r="L24" s="125"/>
    </row>
    <row r="25" spans="2:12" ht="15.75" customHeight="1" x14ac:dyDescent="0.25">
      <c r="B25" s="106" t="s">
        <v>95</v>
      </c>
      <c r="C25" s="108" t="s">
        <v>25</v>
      </c>
      <c r="D25" s="108" t="s">
        <v>22</v>
      </c>
      <c r="E25" s="108">
        <v>200</v>
      </c>
      <c r="F25" s="108">
        <v>489</v>
      </c>
      <c r="G25" s="108">
        <f t="shared" si="3"/>
        <v>518.34</v>
      </c>
      <c r="H25" s="110">
        <f t="shared" si="4"/>
        <v>103668</v>
      </c>
      <c r="I25" s="108">
        <f t="shared" si="0"/>
        <v>0</v>
      </c>
      <c r="J25" s="110">
        <f t="shared" si="1"/>
        <v>0</v>
      </c>
      <c r="K25" s="110">
        <f t="shared" si="2"/>
        <v>0</v>
      </c>
      <c r="L25" s="125"/>
    </row>
    <row r="26" spans="2:12" ht="15.75" customHeight="1" x14ac:dyDescent="0.25">
      <c r="B26" s="106" t="s">
        <v>96</v>
      </c>
      <c r="C26" s="108" t="s">
        <v>26</v>
      </c>
      <c r="D26" s="108" t="s">
        <v>22</v>
      </c>
      <c r="E26" s="108">
        <v>200</v>
      </c>
      <c r="F26" s="108">
        <v>306</v>
      </c>
      <c r="G26" s="108">
        <f t="shared" si="3"/>
        <v>324.36</v>
      </c>
      <c r="H26" s="110">
        <f t="shared" si="4"/>
        <v>64872</v>
      </c>
      <c r="I26" s="108">
        <f t="shared" si="0"/>
        <v>0</v>
      </c>
      <c r="J26" s="110">
        <f t="shared" si="1"/>
        <v>0</v>
      </c>
      <c r="K26" s="110">
        <f t="shared" si="2"/>
        <v>0</v>
      </c>
      <c r="L26" s="125"/>
    </row>
    <row r="27" spans="2:12" ht="15.75" customHeight="1" x14ac:dyDescent="0.25">
      <c r="B27" s="106" t="s">
        <v>143</v>
      </c>
      <c r="C27" s="108" t="s">
        <v>27</v>
      </c>
      <c r="D27" s="108" t="s">
        <v>13</v>
      </c>
      <c r="E27" s="111">
        <v>506</v>
      </c>
      <c r="F27" s="108">
        <v>421</v>
      </c>
      <c r="G27" s="108">
        <f t="shared" si="3"/>
        <v>446.26000000000005</v>
      </c>
      <c r="H27" s="110">
        <f t="shared" si="4"/>
        <v>225807.56000000003</v>
      </c>
      <c r="I27" s="108">
        <f t="shared" si="0"/>
        <v>0</v>
      </c>
      <c r="J27" s="110">
        <f t="shared" si="1"/>
        <v>0</v>
      </c>
      <c r="K27" s="110">
        <f t="shared" si="2"/>
        <v>0</v>
      </c>
      <c r="L27" s="125"/>
    </row>
    <row r="28" spans="2:12" ht="15.75" customHeight="1" x14ac:dyDescent="0.25">
      <c r="B28" s="393" t="s">
        <v>97</v>
      </c>
      <c r="C28" s="381"/>
      <c r="D28" s="379"/>
      <c r="E28" s="108"/>
      <c r="F28" s="108"/>
      <c r="G28" s="108"/>
      <c r="H28" s="112">
        <f>SUM(H18:H27)</f>
        <v>1504824.7600000002</v>
      </c>
      <c r="I28" s="112"/>
      <c r="J28" s="112">
        <f t="shared" ref="J28:L28" si="8">SUM(J18:J27)</f>
        <v>0</v>
      </c>
      <c r="K28" s="112">
        <f t="shared" si="8"/>
        <v>0</v>
      </c>
      <c r="L28" s="112">
        <f t="shared" si="8"/>
        <v>0</v>
      </c>
    </row>
    <row r="29" spans="2:12" ht="15.75" customHeight="1" x14ac:dyDescent="0.25">
      <c r="B29" s="106">
        <v>2</v>
      </c>
      <c r="C29" s="107" t="s">
        <v>98</v>
      </c>
      <c r="D29" s="108"/>
      <c r="E29" s="108"/>
      <c r="F29" s="108"/>
      <c r="G29" s="108"/>
      <c r="H29" s="108"/>
      <c r="I29" s="108"/>
      <c r="J29" s="108"/>
      <c r="K29" s="108"/>
      <c r="L29" s="109"/>
    </row>
    <row r="30" spans="2:12" ht="15.75" customHeight="1" x14ac:dyDescent="0.25">
      <c r="B30" s="106" t="s">
        <v>99</v>
      </c>
      <c r="C30" s="108" t="s">
        <v>51</v>
      </c>
      <c r="D30" s="108" t="s">
        <v>35</v>
      </c>
      <c r="E30" s="108">
        <v>200</v>
      </c>
      <c r="F30" s="108"/>
      <c r="G30" s="108"/>
      <c r="H30" s="110"/>
      <c r="I30" s="108">
        <f t="shared" ref="I30:I34" si="9">J$15</f>
        <v>0</v>
      </c>
      <c r="J30" s="110">
        <f t="shared" ref="J30:J34" si="10">H30*I30</f>
        <v>0</v>
      </c>
      <c r="K30" s="110">
        <f t="shared" ref="K30:K34" si="11">J30-L30</f>
        <v>0</v>
      </c>
      <c r="L30" s="109"/>
    </row>
    <row r="31" spans="2:12" ht="15.75" customHeight="1" x14ac:dyDescent="0.25">
      <c r="B31" s="106" t="s">
        <v>100</v>
      </c>
      <c r="C31" s="108" t="s">
        <v>36</v>
      </c>
      <c r="D31" s="108" t="s">
        <v>13</v>
      </c>
      <c r="E31" s="114">
        <v>100</v>
      </c>
      <c r="F31" s="110">
        <v>4000</v>
      </c>
      <c r="G31" s="108">
        <f t="shared" si="3"/>
        <v>4240</v>
      </c>
      <c r="H31" s="110">
        <f>E31*G31</f>
        <v>424000</v>
      </c>
      <c r="I31" s="108">
        <f t="shared" si="9"/>
        <v>0</v>
      </c>
      <c r="J31" s="110">
        <f t="shared" si="10"/>
        <v>0</v>
      </c>
      <c r="K31" s="110">
        <f t="shared" si="11"/>
        <v>0</v>
      </c>
      <c r="L31" s="125"/>
    </row>
    <row r="32" spans="2:12" ht="15.75" customHeight="1" x14ac:dyDescent="0.25">
      <c r="B32" s="106" t="s">
        <v>101</v>
      </c>
      <c r="C32" s="108" t="s">
        <v>45</v>
      </c>
      <c r="D32" s="108" t="s">
        <v>13</v>
      </c>
      <c r="E32" s="115">
        <v>1</v>
      </c>
      <c r="F32" s="110">
        <v>68000</v>
      </c>
      <c r="G32" s="108">
        <f t="shared" si="3"/>
        <v>72080</v>
      </c>
      <c r="H32" s="110">
        <f t="shared" ref="H32:H34" si="12">E32*G32</f>
        <v>72080</v>
      </c>
      <c r="I32" s="108">
        <f t="shared" si="9"/>
        <v>0</v>
      </c>
      <c r="J32" s="110">
        <f t="shared" si="10"/>
        <v>0</v>
      </c>
      <c r="K32" s="110">
        <f t="shared" si="11"/>
        <v>0</v>
      </c>
      <c r="L32" s="125"/>
    </row>
    <row r="33" spans="2:12" ht="15.75" customHeight="1" x14ac:dyDescent="0.25">
      <c r="B33" s="106" t="s">
        <v>102</v>
      </c>
      <c r="C33" s="108" t="s">
        <v>47</v>
      </c>
      <c r="D33" s="108" t="s">
        <v>13</v>
      </c>
      <c r="E33" s="114">
        <v>4</v>
      </c>
      <c r="F33" s="110">
        <v>12500</v>
      </c>
      <c r="G33" s="108">
        <f t="shared" si="3"/>
        <v>13250</v>
      </c>
      <c r="H33" s="110">
        <f t="shared" si="12"/>
        <v>53000</v>
      </c>
      <c r="I33" s="108">
        <f t="shared" si="9"/>
        <v>0</v>
      </c>
      <c r="J33" s="110">
        <f t="shared" si="10"/>
        <v>0</v>
      </c>
      <c r="K33" s="110">
        <f t="shared" si="11"/>
        <v>0</v>
      </c>
      <c r="L33" s="125"/>
    </row>
    <row r="34" spans="2:12" ht="15.75" customHeight="1" x14ac:dyDescent="0.25">
      <c r="B34" s="106" t="s">
        <v>103</v>
      </c>
      <c r="C34" s="108" t="s">
        <v>50</v>
      </c>
      <c r="D34" s="108" t="s">
        <v>13</v>
      </c>
      <c r="E34" s="108">
        <v>1</v>
      </c>
      <c r="F34" s="110">
        <v>38000</v>
      </c>
      <c r="G34" s="108">
        <f t="shared" si="3"/>
        <v>40280</v>
      </c>
      <c r="H34" s="110">
        <f t="shared" si="12"/>
        <v>40280</v>
      </c>
      <c r="I34" s="108">
        <f t="shared" si="9"/>
        <v>0</v>
      </c>
      <c r="J34" s="110">
        <f t="shared" si="10"/>
        <v>0</v>
      </c>
      <c r="K34" s="110">
        <f t="shared" si="11"/>
        <v>0</v>
      </c>
      <c r="L34" s="125"/>
    </row>
    <row r="35" spans="2:12" ht="15.75" customHeight="1" x14ac:dyDescent="0.25">
      <c r="B35" s="393" t="s">
        <v>106</v>
      </c>
      <c r="C35" s="381"/>
      <c r="D35" s="379"/>
      <c r="E35" s="108"/>
      <c r="F35" s="108"/>
      <c r="G35" s="108"/>
      <c r="H35" s="112">
        <f>SUM(H30:H34)</f>
        <v>589360</v>
      </c>
      <c r="I35" s="112"/>
      <c r="J35" s="112">
        <f t="shared" ref="J35:L35" si="13">SUM(J30:J34)</f>
        <v>0</v>
      </c>
      <c r="K35" s="112">
        <f t="shared" si="13"/>
        <v>0</v>
      </c>
      <c r="L35" s="112">
        <f t="shared" si="13"/>
        <v>0</v>
      </c>
    </row>
    <row r="36" spans="2:12" ht="15.75" customHeight="1" x14ac:dyDescent="0.25">
      <c r="B36" s="106">
        <v>3</v>
      </c>
      <c r="C36" s="107" t="s">
        <v>107</v>
      </c>
      <c r="D36" s="108"/>
      <c r="E36" s="108"/>
      <c r="F36" s="108"/>
      <c r="G36" s="108"/>
      <c r="H36" s="108"/>
      <c r="I36" s="108"/>
      <c r="J36" s="108"/>
      <c r="K36" s="108"/>
      <c r="L36" s="109"/>
    </row>
    <row r="37" spans="2:12" ht="15.75" customHeight="1" x14ac:dyDescent="0.25">
      <c r="B37" s="106" t="s">
        <v>125</v>
      </c>
      <c r="C37" s="108" t="s">
        <v>0</v>
      </c>
      <c r="D37" s="116">
        <v>0.05</v>
      </c>
      <c r="E37" s="108">
        <v>1</v>
      </c>
      <c r="F37" s="110">
        <v>70982</v>
      </c>
      <c r="G37" s="108">
        <f t="shared" si="3"/>
        <v>75240.92</v>
      </c>
      <c r="H37" s="110">
        <f>E37*G37</f>
        <v>75240.92</v>
      </c>
      <c r="I37" s="108">
        <f t="shared" ref="I37:I38" si="14">J$15</f>
        <v>0</v>
      </c>
      <c r="J37" s="110">
        <f t="shared" ref="J37:J38" si="15">H37*I37</f>
        <v>0</v>
      </c>
      <c r="K37" s="110">
        <f t="shared" ref="K37:K38" si="16">J37-L37</f>
        <v>0</v>
      </c>
      <c r="L37" s="125"/>
    </row>
    <row r="38" spans="2:12" ht="15.75" customHeight="1" x14ac:dyDescent="0.25">
      <c r="B38" s="106" t="s">
        <v>108</v>
      </c>
      <c r="C38" s="108" t="s">
        <v>1</v>
      </c>
      <c r="D38" s="116">
        <v>0.2</v>
      </c>
      <c r="E38" s="108">
        <v>1</v>
      </c>
      <c r="F38" s="110">
        <v>111200</v>
      </c>
      <c r="G38" s="108">
        <f t="shared" si="3"/>
        <v>117872</v>
      </c>
      <c r="H38" s="110">
        <f>E38*G38</f>
        <v>117872</v>
      </c>
      <c r="I38" s="108">
        <f t="shared" si="14"/>
        <v>0</v>
      </c>
      <c r="J38" s="110">
        <f t="shared" si="15"/>
        <v>0</v>
      </c>
      <c r="K38" s="110">
        <f t="shared" si="16"/>
        <v>0</v>
      </c>
      <c r="L38" s="125"/>
    </row>
    <row r="39" spans="2:12" ht="15.75" customHeight="1" x14ac:dyDescent="0.25">
      <c r="B39" s="393" t="s">
        <v>109</v>
      </c>
      <c r="C39" s="381"/>
      <c r="D39" s="379"/>
      <c r="E39" s="108"/>
      <c r="F39" s="108"/>
      <c r="G39" s="108"/>
      <c r="H39" s="112">
        <f>SUM(H37:H38)</f>
        <v>193112.91999999998</v>
      </c>
      <c r="I39" s="112"/>
      <c r="J39" s="112">
        <f t="shared" ref="J39:L39" si="17">SUM(J37:J38)</f>
        <v>0</v>
      </c>
      <c r="K39" s="112">
        <f t="shared" si="17"/>
        <v>0</v>
      </c>
      <c r="L39" s="112">
        <f t="shared" si="17"/>
        <v>0</v>
      </c>
    </row>
    <row r="40" spans="2:12" ht="15.75" customHeight="1" x14ac:dyDescent="0.25">
      <c r="B40" s="393" t="s">
        <v>110</v>
      </c>
      <c r="C40" s="381"/>
      <c r="D40" s="379"/>
      <c r="E40" s="108"/>
      <c r="F40" s="108"/>
      <c r="G40" s="108"/>
      <c r="H40" s="112">
        <f>H39+H35+H28</f>
        <v>2287297.6800000002</v>
      </c>
      <c r="I40" s="112"/>
      <c r="J40" s="112">
        <f t="shared" ref="J40:L40" si="18">J39+J35+J28</f>
        <v>0</v>
      </c>
      <c r="K40" s="112">
        <f t="shared" si="18"/>
        <v>0</v>
      </c>
      <c r="L40" s="113">
        <f t="shared" si="18"/>
        <v>0</v>
      </c>
    </row>
    <row r="41" spans="2:12" ht="15.75" customHeight="1" x14ac:dyDescent="0.25">
      <c r="B41" s="106">
        <v>4</v>
      </c>
      <c r="C41" s="108" t="s">
        <v>111</v>
      </c>
      <c r="D41" s="116">
        <v>0.15</v>
      </c>
      <c r="E41" s="108">
        <v>1</v>
      </c>
      <c r="F41" s="110">
        <v>323674</v>
      </c>
      <c r="G41" s="108">
        <f t="shared" si="3"/>
        <v>343094.44</v>
      </c>
      <c r="H41" s="110">
        <f>E41*G41</f>
        <v>343094.44</v>
      </c>
      <c r="I41" s="108">
        <f>J$15</f>
        <v>0</v>
      </c>
      <c r="J41" s="110">
        <f>H41*I41</f>
        <v>0</v>
      </c>
      <c r="K41" s="110">
        <f>J41-L41</f>
        <v>0</v>
      </c>
      <c r="L41" s="125"/>
    </row>
    <row r="42" spans="2:12" ht="15.75" customHeight="1" thickBot="1" x14ac:dyDescent="0.3">
      <c r="B42" s="394" t="s">
        <v>84</v>
      </c>
      <c r="C42" s="395"/>
      <c r="D42" s="396"/>
      <c r="E42" s="117"/>
      <c r="F42" s="117"/>
      <c r="G42" s="117"/>
      <c r="H42" s="118">
        <f>H40+H41</f>
        <v>2630392.12</v>
      </c>
      <c r="I42" s="118"/>
      <c r="J42" s="118">
        <f t="shared" ref="J42:L42" si="19">J40+J41</f>
        <v>0</v>
      </c>
      <c r="K42" s="118">
        <f t="shared" si="19"/>
        <v>0</v>
      </c>
      <c r="L42" s="119">
        <f t="shared" si="19"/>
        <v>0</v>
      </c>
    </row>
    <row r="43" spans="2:12" ht="15.75" customHeight="1" x14ac:dyDescent="0.25"/>
    <row r="44" spans="2:12" ht="15.75" customHeight="1" x14ac:dyDescent="0.25">
      <c r="H44" s="64"/>
    </row>
    <row r="45" spans="2:12" ht="15.75" customHeight="1" x14ac:dyDescent="0.25"/>
    <row r="46" spans="2:12" ht="15.75" customHeight="1" x14ac:dyDescent="0.25">
      <c r="H46" s="63"/>
    </row>
    <row r="47" spans="2:12" ht="15.75" customHeight="1" x14ac:dyDescent="0.25"/>
    <row r="48" spans="2:12" ht="15.75" customHeight="1" x14ac:dyDescent="0.25"/>
    <row r="49" ht="15.75" customHeight="1" x14ac:dyDescent="0.25"/>
  </sheetData>
  <mergeCells count="27">
    <mergeCell ref="B39:D39"/>
    <mergeCell ref="B40:D40"/>
    <mergeCell ref="B42:D42"/>
    <mergeCell ref="B14:C14"/>
    <mergeCell ref="F14:L14"/>
    <mergeCell ref="B15:I15"/>
    <mergeCell ref="J15:L15"/>
    <mergeCell ref="B28:D28"/>
    <mergeCell ref="B35:D35"/>
    <mergeCell ref="B11:C11"/>
    <mergeCell ref="F11:L11"/>
    <mergeCell ref="B12:C12"/>
    <mergeCell ref="F12:L12"/>
    <mergeCell ref="B13:C13"/>
    <mergeCell ref="F13:L13"/>
    <mergeCell ref="B7:C7"/>
    <mergeCell ref="F7:L7"/>
    <mergeCell ref="B8:C8"/>
    <mergeCell ref="F8:L10"/>
    <mergeCell ref="B9:C9"/>
    <mergeCell ref="B10:C10"/>
    <mergeCell ref="B2:L2"/>
    <mergeCell ref="B3:L3"/>
    <mergeCell ref="B4:L4"/>
    <mergeCell ref="B5:L5"/>
    <mergeCell ref="B6:C6"/>
    <mergeCell ref="F6:L6"/>
  </mergeCells>
  <phoneticPr fontId="3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94"/>
  <sheetViews>
    <sheetView zoomScaleNormal="100" workbookViewId="0">
      <selection activeCell="B4" sqref="B4:L4"/>
    </sheetView>
  </sheetViews>
  <sheetFormatPr baseColWidth="10" defaultColWidth="14.42578125" defaultRowHeight="15" x14ac:dyDescent="0.25"/>
  <cols>
    <col min="1" max="1" width="4.42578125" customWidth="1"/>
    <col min="2" max="2" width="7.5703125" customWidth="1"/>
    <col min="3" max="3" width="36.42578125" customWidth="1"/>
    <col min="4" max="4" width="9.7109375" customWidth="1"/>
    <col min="5" max="5" width="9.85546875" customWidth="1"/>
    <col min="6" max="6" width="11.7109375" hidden="1" customWidth="1"/>
    <col min="7" max="7" width="11.7109375" customWidth="1"/>
    <col min="8" max="8" width="12.42578125" customWidth="1"/>
    <col min="9" max="9" width="9.7109375" customWidth="1"/>
    <col min="10" max="11" width="12.7109375" customWidth="1"/>
    <col min="12" max="12" width="14.140625" customWidth="1"/>
    <col min="13" max="27" width="10.7109375" customWidth="1"/>
  </cols>
  <sheetData>
    <row r="1" spans="2:12" ht="15.75" thickBot="1" x14ac:dyDescent="0.3"/>
    <row r="2" spans="2:12" x14ac:dyDescent="0.25">
      <c r="B2" s="400" t="s">
        <v>55</v>
      </c>
      <c r="C2" s="401"/>
      <c r="D2" s="401"/>
      <c r="E2" s="401"/>
      <c r="F2" s="401"/>
      <c r="G2" s="401"/>
      <c r="H2" s="401"/>
      <c r="I2" s="401"/>
      <c r="J2" s="401"/>
      <c r="K2" s="401"/>
      <c r="L2" s="402"/>
    </row>
    <row r="3" spans="2:12" x14ac:dyDescent="0.25">
      <c r="B3" s="403" t="s">
        <v>302</v>
      </c>
      <c r="C3" s="376"/>
      <c r="D3" s="376"/>
      <c r="E3" s="376"/>
      <c r="F3" s="376"/>
      <c r="G3" s="376"/>
      <c r="H3" s="376"/>
      <c r="I3" s="376"/>
      <c r="J3" s="376"/>
      <c r="K3" s="376"/>
      <c r="L3" s="404"/>
    </row>
    <row r="4" spans="2:12" x14ac:dyDescent="0.25">
      <c r="B4" s="403" t="s">
        <v>152</v>
      </c>
      <c r="C4" s="376"/>
      <c r="D4" s="376"/>
      <c r="E4" s="376"/>
      <c r="F4" s="376"/>
      <c r="G4" s="376"/>
      <c r="H4" s="376"/>
      <c r="I4" s="376"/>
      <c r="J4" s="376"/>
      <c r="K4" s="376"/>
      <c r="L4" s="404"/>
    </row>
    <row r="5" spans="2:12" x14ac:dyDescent="0.25">
      <c r="B5" s="403" t="s">
        <v>57</v>
      </c>
      <c r="C5" s="376"/>
      <c r="D5" s="376"/>
      <c r="E5" s="376"/>
      <c r="F5" s="376"/>
      <c r="G5" s="376"/>
      <c r="H5" s="376"/>
      <c r="I5" s="376"/>
      <c r="J5" s="376"/>
      <c r="K5" s="376"/>
      <c r="L5" s="404"/>
    </row>
    <row r="6" spans="2:12" x14ac:dyDescent="0.25">
      <c r="B6" s="405" t="s">
        <v>58</v>
      </c>
      <c r="C6" s="406"/>
      <c r="D6" s="193" t="s">
        <v>35</v>
      </c>
      <c r="E6" s="193" t="s">
        <v>59</v>
      </c>
      <c r="F6" s="407" t="s">
        <v>60</v>
      </c>
      <c r="G6" s="524"/>
      <c r="H6" s="408"/>
      <c r="I6" s="408"/>
      <c r="J6" s="408"/>
      <c r="K6" s="408"/>
      <c r="L6" s="409"/>
    </row>
    <row r="7" spans="2:12" ht="15" customHeight="1" x14ac:dyDescent="0.25">
      <c r="B7" s="410" t="s">
        <v>61</v>
      </c>
      <c r="C7" s="406"/>
      <c r="D7" s="194" t="s">
        <v>127</v>
      </c>
      <c r="E7" s="194">
        <v>1</v>
      </c>
      <c r="F7" s="411" t="s">
        <v>153</v>
      </c>
      <c r="G7" s="525"/>
      <c r="H7" s="412"/>
      <c r="I7" s="412"/>
      <c r="J7" s="412"/>
      <c r="K7" s="412"/>
      <c r="L7" s="413"/>
    </row>
    <row r="8" spans="2:12" x14ac:dyDescent="0.25">
      <c r="B8" s="410" t="s">
        <v>129</v>
      </c>
      <c r="C8" s="406"/>
      <c r="D8" s="194" t="s">
        <v>154</v>
      </c>
      <c r="E8" s="195">
        <v>200</v>
      </c>
      <c r="F8" s="414"/>
      <c r="G8" s="526"/>
      <c r="H8" s="376"/>
      <c r="I8" s="376"/>
      <c r="J8" s="376"/>
      <c r="K8" s="376"/>
      <c r="L8" s="404"/>
    </row>
    <row r="9" spans="2:12" x14ac:dyDescent="0.25">
      <c r="B9" s="410" t="s">
        <v>131</v>
      </c>
      <c r="C9" s="406"/>
      <c r="D9" s="194" t="s">
        <v>116</v>
      </c>
      <c r="E9" s="196">
        <v>0.6</v>
      </c>
      <c r="F9" s="414"/>
      <c r="G9" s="526"/>
      <c r="H9" s="376"/>
      <c r="I9" s="376"/>
      <c r="J9" s="376"/>
      <c r="K9" s="376"/>
      <c r="L9" s="404"/>
    </row>
    <row r="10" spans="2:12" x14ac:dyDescent="0.25">
      <c r="B10" s="410" t="s">
        <v>155</v>
      </c>
      <c r="C10" s="406"/>
      <c r="D10" s="194" t="s">
        <v>116</v>
      </c>
      <c r="E10" s="196">
        <v>0.4</v>
      </c>
      <c r="F10" s="414"/>
      <c r="G10" s="526"/>
      <c r="H10" s="376"/>
      <c r="I10" s="376"/>
      <c r="J10" s="376"/>
      <c r="K10" s="376"/>
      <c r="L10" s="404"/>
    </row>
    <row r="11" spans="2:12" x14ac:dyDescent="0.25">
      <c r="B11" s="410" t="s">
        <v>115</v>
      </c>
      <c r="C11" s="406"/>
      <c r="D11" s="194" t="s">
        <v>116</v>
      </c>
      <c r="E11" s="197">
        <v>0.1</v>
      </c>
      <c r="F11" s="415"/>
      <c r="G11" s="416"/>
      <c r="H11" s="416"/>
      <c r="I11" s="416"/>
      <c r="J11" s="416"/>
      <c r="K11" s="416"/>
      <c r="L11" s="417"/>
    </row>
    <row r="12" spans="2:12" ht="15" customHeight="1" x14ac:dyDescent="0.25">
      <c r="B12" s="418" t="s">
        <v>132</v>
      </c>
      <c r="C12" s="406"/>
      <c r="D12" s="194" t="s">
        <v>13</v>
      </c>
      <c r="E12" s="198">
        <v>100</v>
      </c>
      <c r="F12" s="419" t="s">
        <v>118</v>
      </c>
      <c r="G12" s="527"/>
      <c r="H12" s="408"/>
      <c r="I12" s="408"/>
      <c r="J12" s="408"/>
      <c r="K12" s="408"/>
      <c r="L12" s="409"/>
    </row>
    <row r="13" spans="2:12" ht="15" customHeight="1" x14ac:dyDescent="0.25">
      <c r="B13" s="418" t="s">
        <v>133</v>
      </c>
      <c r="C13" s="406"/>
      <c r="D13" s="194" t="s">
        <v>13</v>
      </c>
      <c r="E13" s="198">
        <v>4</v>
      </c>
      <c r="F13" s="419" t="s">
        <v>120</v>
      </c>
      <c r="G13" s="527"/>
      <c r="H13" s="408"/>
      <c r="I13" s="408"/>
      <c r="J13" s="408"/>
      <c r="K13" s="408"/>
      <c r="L13" s="409"/>
    </row>
    <row r="14" spans="2:12" ht="15" customHeight="1" x14ac:dyDescent="0.25">
      <c r="B14" s="418" t="s">
        <v>134</v>
      </c>
      <c r="C14" s="406"/>
      <c r="D14" s="194" t="s">
        <v>13</v>
      </c>
      <c r="E14" s="194">
        <v>1</v>
      </c>
      <c r="F14" s="419" t="s">
        <v>122</v>
      </c>
      <c r="G14" s="527"/>
      <c r="H14" s="408"/>
      <c r="I14" s="408"/>
      <c r="J14" s="408"/>
      <c r="K14" s="408"/>
      <c r="L14" s="409"/>
    </row>
    <row r="15" spans="2:12" ht="15" customHeight="1" x14ac:dyDescent="0.25">
      <c r="B15" s="418" t="s">
        <v>135</v>
      </c>
      <c r="C15" s="406"/>
      <c r="D15" s="194" t="s">
        <v>13</v>
      </c>
      <c r="E15" s="199">
        <v>1</v>
      </c>
      <c r="F15" s="419" t="s">
        <v>124</v>
      </c>
      <c r="G15" s="527"/>
      <c r="H15" s="408"/>
      <c r="I15" s="408"/>
      <c r="J15" s="408"/>
      <c r="K15" s="408"/>
      <c r="L15" s="409"/>
    </row>
    <row r="16" spans="2:12" ht="15" customHeight="1" x14ac:dyDescent="0.25">
      <c r="B16" s="410" t="s">
        <v>156</v>
      </c>
      <c r="C16" s="406"/>
      <c r="D16" s="194" t="s">
        <v>33</v>
      </c>
      <c r="E16" s="194">
        <v>600</v>
      </c>
      <c r="F16" s="421" t="s">
        <v>157</v>
      </c>
      <c r="G16" s="528"/>
      <c r="H16" s="412"/>
      <c r="I16" s="412"/>
      <c r="J16" s="412"/>
      <c r="K16" s="412"/>
      <c r="L16" s="413"/>
    </row>
    <row r="17" spans="2:12" x14ac:dyDescent="0.25">
      <c r="B17" s="410" t="s">
        <v>63</v>
      </c>
      <c r="C17" s="406"/>
      <c r="D17" s="194" t="s">
        <v>33</v>
      </c>
      <c r="E17" s="194">
        <v>5</v>
      </c>
      <c r="F17" s="414"/>
      <c r="G17" s="526"/>
      <c r="H17" s="376"/>
      <c r="I17" s="376"/>
      <c r="J17" s="376"/>
      <c r="K17" s="376"/>
      <c r="L17" s="404"/>
    </row>
    <row r="18" spans="2:12" x14ac:dyDescent="0.25">
      <c r="B18" s="410" t="s">
        <v>158</v>
      </c>
      <c r="C18" s="406"/>
      <c r="D18" s="194" t="s">
        <v>9</v>
      </c>
      <c r="E18" s="200">
        <v>120</v>
      </c>
      <c r="F18" s="414"/>
      <c r="G18" s="526"/>
      <c r="H18" s="376"/>
      <c r="I18" s="376"/>
      <c r="J18" s="376"/>
      <c r="K18" s="376"/>
      <c r="L18" s="404"/>
    </row>
    <row r="19" spans="2:12" x14ac:dyDescent="0.25">
      <c r="B19" s="410" t="s">
        <v>159</v>
      </c>
      <c r="C19" s="406"/>
      <c r="D19" s="194" t="s">
        <v>33</v>
      </c>
      <c r="E19" s="200">
        <v>40</v>
      </c>
      <c r="F19" s="414"/>
      <c r="G19" s="526"/>
      <c r="H19" s="376"/>
      <c r="I19" s="376"/>
      <c r="J19" s="376"/>
      <c r="K19" s="376"/>
      <c r="L19" s="404"/>
    </row>
    <row r="20" spans="2:12" x14ac:dyDescent="0.25">
      <c r="B20" s="410" t="s">
        <v>160</v>
      </c>
      <c r="C20" s="406"/>
      <c r="D20" s="194" t="s">
        <v>9</v>
      </c>
      <c r="E20" s="200">
        <v>15</v>
      </c>
      <c r="F20" s="415"/>
      <c r="G20" s="416"/>
      <c r="H20" s="416"/>
      <c r="I20" s="416"/>
      <c r="J20" s="416"/>
      <c r="K20" s="416"/>
      <c r="L20" s="417"/>
    </row>
    <row r="21" spans="2:12" ht="15" customHeight="1" x14ac:dyDescent="0.25">
      <c r="B21" s="410" t="s">
        <v>161</v>
      </c>
      <c r="C21" s="406"/>
      <c r="D21" s="194" t="s">
        <v>69</v>
      </c>
      <c r="E21" s="200">
        <v>2</v>
      </c>
      <c r="F21" s="421" t="s">
        <v>162</v>
      </c>
      <c r="G21" s="528"/>
      <c r="H21" s="412"/>
      <c r="I21" s="412"/>
      <c r="J21" s="412"/>
      <c r="K21" s="412"/>
      <c r="L21" s="413"/>
    </row>
    <row r="22" spans="2:12" ht="15.75" customHeight="1" x14ac:dyDescent="0.25">
      <c r="B22" s="410" t="s">
        <v>163</v>
      </c>
      <c r="C22" s="406"/>
      <c r="D22" s="194" t="s">
        <v>13</v>
      </c>
      <c r="E22" s="200">
        <v>60</v>
      </c>
      <c r="F22" s="415"/>
      <c r="G22" s="416"/>
      <c r="H22" s="416"/>
      <c r="I22" s="416"/>
      <c r="J22" s="416"/>
      <c r="K22" s="416"/>
      <c r="L22" s="417"/>
    </row>
    <row r="23" spans="2:12" ht="15.75" customHeight="1" x14ac:dyDescent="0.25">
      <c r="B23" s="410" t="s">
        <v>164</v>
      </c>
      <c r="C23" s="406"/>
      <c r="D23" s="194" t="s">
        <v>13</v>
      </c>
      <c r="E23" s="200">
        <v>2</v>
      </c>
      <c r="F23" s="422"/>
      <c r="G23" s="529"/>
      <c r="H23" s="408"/>
      <c r="I23" s="408"/>
      <c r="J23" s="408"/>
      <c r="K23" s="408"/>
      <c r="L23" s="409"/>
    </row>
    <row r="24" spans="2:12" ht="15" customHeight="1" x14ac:dyDescent="0.25">
      <c r="B24" s="410" t="s">
        <v>165</v>
      </c>
      <c r="C24" s="406"/>
      <c r="D24" s="194" t="s">
        <v>42</v>
      </c>
      <c r="E24" s="199">
        <v>1.8</v>
      </c>
      <c r="F24" s="420" t="s">
        <v>75</v>
      </c>
      <c r="G24" s="530"/>
      <c r="H24" s="412"/>
      <c r="I24" s="412"/>
      <c r="J24" s="412"/>
      <c r="K24" s="412"/>
      <c r="L24" s="413"/>
    </row>
    <row r="25" spans="2:12" ht="15.75" customHeight="1" x14ac:dyDescent="0.25">
      <c r="B25" s="410" t="s">
        <v>76</v>
      </c>
      <c r="C25" s="406"/>
      <c r="D25" s="194" t="s">
        <v>42</v>
      </c>
      <c r="E25" s="199">
        <v>1.8</v>
      </c>
      <c r="F25" s="415"/>
      <c r="G25" s="416"/>
      <c r="H25" s="416"/>
      <c r="I25" s="416"/>
      <c r="J25" s="416"/>
      <c r="K25" s="416"/>
      <c r="L25" s="417"/>
    </row>
    <row r="26" spans="2:12" ht="24" customHeight="1" x14ac:dyDescent="0.25">
      <c r="B26" s="410" t="s">
        <v>77</v>
      </c>
      <c r="C26" s="406"/>
      <c r="D26" s="194" t="s">
        <v>49</v>
      </c>
      <c r="E26" s="200">
        <v>1</v>
      </c>
      <c r="F26" s="419" t="s">
        <v>78</v>
      </c>
      <c r="G26" s="527"/>
      <c r="H26" s="408"/>
      <c r="I26" s="408"/>
      <c r="J26" s="408"/>
      <c r="K26" s="408"/>
      <c r="L26" s="409"/>
    </row>
    <row r="27" spans="2:12" ht="25.5" customHeight="1" x14ac:dyDescent="0.25">
      <c r="B27" s="410" t="s">
        <v>166</v>
      </c>
      <c r="C27" s="406"/>
      <c r="D27" s="194" t="s">
        <v>34</v>
      </c>
      <c r="E27" s="194">
        <v>1</v>
      </c>
      <c r="F27" s="419" t="s">
        <v>167</v>
      </c>
      <c r="G27" s="527"/>
      <c r="H27" s="408"/>
      <c r="I27" s="408"/>
      <c r="J27" s="408"/>
      <c r="K27" s="408"/>
      <c r="L27" s="409"/>
    </row>
    <row r="28" spans="2:12" ht="15.75" customHeight="1" x14ac:dyDescent="0.25">
      <c r="B28" s="423" t="s">
        <v>80</v>
      </c>
      <c r="C28" s="408"/>
      <c r="D28" s="408"/>
      <c r="E28" s="408"/>
      <c r="F28" s="408"/>
      <c r="G28" s="408"/>
      <c r="H28" s="408"/>
      <c r="I28" s="406"/>
      <c r="J28" s="424"/>
      <c r="K28" s="425"/>
      <c r="L28" s="426"/>
    </row>
    <row r="29" spans="2:12" ht="45" x14ac:dyDescent="0.25">
      <c r="B29" s="201" t="s">
        <v>81</v>
      </c>
      <c r="C29" s="202" t="s">
        <v>58</v>
      </c>
      <c r="D29" s="202" t="s">
        <v>35</v>
      </c>
      <c r="E29" s="202" t="s">
        <v>59</v>
      </c>
      <c r="F29" s="202" t="s">
        <v>298</v>
      </c>
      <c r="G29" s="202" t="s">
        <v>299</v>
      </c>
      <c r="H29" s="202" t="s">
        <v>82</v>
      </c>
      <c r="I29" s="202" t="s">
        <v>83</v>
      </c>
      <c r="J29" s="202" t="s">
        <v>84</v>
      </c>
      <c r="K29" s="202" t="s">
        <v>85</v>
      </c>
      <c r="L29" s="203" t="s">
        <v>86</v>
      </c>
    </row>
    <row r="30" spans="2:12" ht="15.75" customHeight="1" x14ac:dyDescent="0.25">
      <c r="B30" s="46">
        <v>1</v>
      </c>
      <c r="C30" s="47" t="s">
        <v>87</v>
      </c>
      <c r="D30" s="48"/>
      <c r="E30" s="48"/>
      <c r="F30" s="48"/>
      <c r="G30" s="48"/>
      <c r="H30" s="48"/>
      <c r="I30" s="48"/>
      <c r="J30" s="48"/>
      <c r="K30" s="48"/>
      <c r="L30" s="49"/>
    </row>
    <row r="31" spans="2:12" ht="15.75" customHeight="1" x14ac:dyDescent="0.25">
      <c r="B31" s="46" t="s">
        <v>88</v>
      </c>
      <c r="C31" s="48" t="s">
        <v>18</v>
      </c>
      <c r="D31" s="48" t="s">
        <v>5</v>
      </c>
      <c r="E31" s="51">
        <v>200</v>
      </c>
      <c r="F31" s="51">
        <v>1222</v>
      </c>
      <c r="G31" s="51">
        <f>F31*1.06</f>
        <v>1295.3200000000002</v>
      </c>
      <c r="H31" s="51">
        <f>E31*G31</f>
        <v>259064.00000000003</v>
      </c>
      <c r="I31" s="48">
        <f t="shared" ref="I31:I45" si="0">J$28</f>
        <v>0</v>
      </c>
      <c r="J31" s="51">
        <f t="shared" ref="J31:J45" si="1">H31*I31</f>
        <v>0</v>
      </c>
      <c r="K31" s="51">
        <f t="shared" ref="K31:K45" si="2">J31-L31</f>
        <v>0</v>
      </c>
      <c r="L31" s="49"/>
    </row>
    <row r="32" spans="2:12" ht="15.75" customHeight="1" x14ac:dyDescent="0.25">
      <c r="B32" s="46" t="s">
        <v>89</v>
      </c>
      <c r="C32" s="48" t="s">
        <v>19</v>
      </c>
      <c r="D32" s="48" t="s">
        <v>5</v>
      </c>
      <c r="E32" s="51">
        <v>200</v>
      </c>
      <c r="F32" s="51">
        <v>611</v>
      </c>
      <c r="G32" s="51">
        <f t="shared" ref="G32:G77" si="3">F32*1.06</f>
        <v>647.66000000000008</v>
      </c>
      <c r="H32" s="51">
        <f t="shared" ref="H32:H45" si="4">E32*G32</f>
        <v>129532.00000000001</v>
      </c>
      <c r="I32" s="48">
        <f t="shared" si="0"/>
        <v>0</v>
      </c>
      <c r="J32" s="51">
        <f t="shared" si="1"/>
        <v>0</v>
      </c>
      <c r="K32" s="51">
        <f t="shared" si="2"/>
        <v>0</v>
      </c>
      <c r="L32" s="49"/>
    </row>
    <row r="33" spans="2:12" ht="15.75" customHeight="1" x14ac:dyDescent="0.25">
      <c r="B33" s="46" t="s">
        <v>90</v>
      </c>
      <c r="C33" s="48" t="s">
        <v>20</v>
      </c>
      <c r="D33" s="48" t="s">
        <v>7</v>
      </c>
      <c r="E33" s="51">
        <v>200</v>
      </c>
      <c r="F33" s="51">
        <v>1222</v>
      </c>
      <c r="G33" s="51">
        <f t="shared" si="3"/>
        <v>1295.3200000000002</v>
      </c>
      <c r="H33" s="51">
        <f t="shared" si="4"/>
        <v>259064.00000000003</v>
      </c>
      <c r="I33" s="48">
        <f t="shared" si="0"/>
        <v>0</v>
      </c>
      <c r="J33" s="51">
        <f t="shared" si="1"/>
        <v>0</v>
      </c>
      <c r="K33" s="51">
        <f t="shared" si="2"/>
        <v>0</v>
      </c>
      <c r="L33" s="49"/>
    </row>
    <row r="34" spans="2:12" ht="15.75" customHeight="1" x14ac:dyDescent="0.25">
      <c r="B34" s="46" t="s">
        <v>91</v>
      </c>
      <c r="C34" s="48" t="s">
        <v>21</v>
      </c>
      <c r="D34" s="48" t="s">
        <v>22</v>
      </c>
      <c r="E34" s="51">
        <v>200</v>
      </c>
      <c r="F34" s="51">
        <v>940</v>
      </c>
      <c r="G34" s="51">
        <f t="shared" si="3"/>
        <v>996.40000000000009</v>
      </c>
      <c r="H34" s="51">
        <f t="shared" si="4"/>
        <v>199280.00000000003</v>
      </c>
      <c r="I34" s="48">
        <f t="shared" si="0"/>
        <v>0</v>
      </c>
      <c r="J34" s="51">
        <f t="shared" si="1"/>
        <v>0</v>
      </c>
      <c r="K34" s="51">
        <f t="shared" si="2"/>
        <v>0</v>
      </c>
      <c r="L34" s="49"/>
    </row>
    <row r="35" spans="2:12" ht="15.75" customHeight="1" x14ac:dyDescent="0.25">
      <c r="B35" s="46" t="s">
        <v>92</v>
      </c>
      <c r="C35" s="48" t="s">
        <v>23</v>
      </c>
      <c r="D35" s="48" t="s">
        <v>22</v>
      </c>
      <c r="E35" s="51">
        <v>200</v>
      </c>
      <c r="F35" s="51">
        <v>940</v>
      </c>
      <c r="G35" s="51">
        <f t="shared" si="3"/>
        <v>996.40000000000009</v>
      </c>
      <c r="H35" s="51">
        <f t="shared" si="4"/>
        <v>199280.00000000003</v>
      </c>
      <c r="I35" s="48">
        <f t="shared" si="0"/>
        <v>0</v>
      </c>
      <c r="J35" s="51">
        <f t="shared" si="1"/>
        <v>0</v>
      </c>
      <c r="K35" s="51">
        <f t="shared" si="2"/>
        <v>0</v>
      </c>
      <c r="L35" s="49"/>
    </row>
    <row r="36" spans="2:12" ht="15.75" customHeight="1" x14ac:dyDescent="0.25">
      <c r="B36" s="46" t="s">
        <v>93</v>
      </c>
      <c r="C36" s="204" t="s">
        <v>28</v>
      </c>
      <c r="D36" s="11" t="s">
        <v>22</v>
      </c>
      <c r="E36" s="48">
        <v>20</v>
      </c>
      <c r="F36" s="48">
        <v>1358</v>
      </c>
      <c r="G36" s="51">
        <f t="shared" si="3"/>
        <v>1439.48</v>
      </c>
      <c r="H36" s="51">
        <f t="shared" si="4"/>
        <v>28789.599999999999</v>
      </c>
      <c r="I36" s="48">
        <f t="shared" ref="I36" si="5">J$28</f>
        <v>0</v>
      </c>
      <c r="J36" s="51">
        <f t="shared" ref="J36" si="6">H36*I36</f>
        <v>0</v>
      </c>
      <c r="K36" s="51">
        <f t="shared" ref="K36" si="7">J36-L36</f>
        <v>0</v>
      </c>
      <c r="L36" s="49"/>
    </row>
    <row r="37" spans="2:12" ht="15.75" customHeight="1" x14ac:dyDescent="0.25">
      <c r="B37" s="46" t="s">
        <v>94</v>
      </c>
      <c r="C37" s="185" t="s">
        <v>24</v>
      </c>
      <c r="D37" s="48" t="s">
        <v>22</v>
      </c>
      <c r="E37" s="51">
        <v>20</v>
      </c>
      <c r="F37" s="51">
        <v>1019</v>
      </c>
      <c r="G37" s="51">
        <f t="shared" si="3"/>
        <v>1080.1400000000001</v>
      </c>
      <c r="H37" s="51">
        <f t="shared" si="4"/>
        <v>21602.800000000003</v>
      </c>
      <c r="I37" s="48">
        <f t="shared" si="0"/>
        <v>0</v>
      </c>
      <c r="J37" s="51">
        <f t="shared" si="1"/>
        <v>0</v>
      </c>
      <c r="K37" s="51">
        <f t="shared" si="2"/>
        <v>0</v>
      </c>
      <c r="L37" s="49"/>
    </row>
    <row r="38" spans="2:12" ht="15.75" customHeight="1" x14ac:dyDescent="0.25">
      <c r="B38" s="46" t="s">
        <v>95</v>
      </c>
      <c r="C38" s="48" t="s">
        <v>25</v>
      </c>
      <c r="D38" s="48" t="s">
        <v>22</v>
      </c>
      <c r="E38" s="51">
        <v>200</v>
      </c>
      <c r="F38" s="51">
        <v>489</v>
      </c>
      <c r="G38" s="51">
        <f t="shared" si="3"/>
        <v>518.34</v>
      </c>
      <c r="H38" s="51">
        <f t="shared" si="4"/>
        <v>103668</v>
      </c>
      <c r="I38" s="48">
        <f t="shared" si="0"/>
        <v>0</v>
      </c>
      <c r="J38" s="51">
        <f t="shared" si="1"/>
        <v>0</v>
      </c>
      <c r="K38" s="51">
        <f t="shared" si="2"/>
        <v>0</v>
      </c>
      <c r="L38" s="49"/>
    </row>
    <row r="39" spans="2:12" ht="15.75" customHeight="1" x14ac:dyDescent="0.25">
      <c r="B39" s="46" t="s">
        <v>96</v>
      </c>
      <c r="C39" s="48" t="s">
        <v>26</v>
      </c>
      <c r="D39" s="48" t="s">
        <v>22</v>
      </c>
      <c r="E39" s="51">
        <v>200</v>
      </c>
      <c r="F39" s="51">
        <v>421</v>
      </c>
      <c r="G39" s="51">
        <f t="shared" si="3"/>
        <v>446.26000000000005</v>
      </c>
      <c r="H39" s="51">
        <f t="shared" si="4"/>
        <v>89252.000000000015</v>
      </c>
      <c r="I39" s="48">
        <f t="shared" si="0"/>
        <v>0</v>
      </c>
      <c r="J39" s="51">
        <f t="shared" si="1"/>
        <v>0</v>
      </c>
      <c r="K39" s="51">
        <f t="shared" si="2"/>
        <v>0</v>
      </c>
      <c r="L39" s="49"/>
    </row>
    <row r="40" spans="2:12" ht="15.75" customHeight="1" x14ac:dyDescent="0.25">
      <c r="B40" s="46" t="s">
        <v>143</v>
      </c>
      <c r="C40" s="48" t="s">
        <v>6</v>
      </c>
      <c r="D40" s="48" t="s">
        <v>7</v>
      </c>
      <c r="E40" s="51">
        <v>120</v>
      </c>
      <c r="F40" s="51">
        <v>3056</v>
      </c>
      <c r="G40" s="51">
        <f t="shared" si="3"/>
        <v>3239.36</v>
      </c>
      <c r="H40" s="51">
        <f t="shared" si="4"/>
        <v>388723.20000000001</v>
      </c>
      <c r="I40" s="48">
        <f t="shared" si="0"/>
        <v>0</v>
      </c>
      <c r="J40" s="51">
        <f t="shared" si="1"/>
        <v>0</v>
      </c>
      <c r="K40" s="51">
        <f t="shared" si="2"/>
        <v>0</v>
      </c>
      <c r="L40" s="49"/>
    </row>
    <row r="41" spans="2:12" ht="15.75" customHeight="1" x14ac:dyDescent="0.25">
      <c r="B41" s="46" t="s">
        <v>173</v>
      </c>
      <c r="C41" s="48" t="s">
        <v>8</v>
      </c>
      <c r="D41" s="48" t="s">
        <v>9</v>
      </c>
      <c r="E41" s="51">
        <v>135</v>
      </c>
      <c r="F41" s="51">
        <v>3056</v>
      </c>
      <c r="G41" s="51">
        <f t="shared" si="3"/>
        <v>3239.36</v>
      </c>
      <c r="H41" s="51">
        <f t="shared" si="4"/>
        <v>437313.60000000003</v>
      </c>
      <c r="I41" s="48">
        <f t="shared" si="0"/>
        <v>0</v>
      </c>
      <c r="J41" s="51">
        <f t="shared" si="1"/>
        <v>0</v>
      </c>
      <c r="K41" s="51">
        <f t="shared" si="2"/>
        <v>0</v>
      </c>
      <c r="L41" s="49"/>
    </row>
    <row r="42" spans="2:12" ht="15.75" customHeight="1" x14ac:dyDescent="0.25">
      <c r="B42" s="46" t="s">
        <v>174</v>
      </c>
      <c r="C42" s="48" t="s">
        <v>14</v>
      </c>
      <c r="D42" s="48" t="s">
        <v>9</v>
      </c>
      <c r="E42" s="51">
        <v>135</v>
      </c>
      <c r="F42" s="51">
        <v>1111</v>
      </c>
      <c r="G42" s="51">
        <f t="shared" si="3"/>
        <v>1177.6600000000001</v>
      </c>
      <c r="H42" s="51">
        <f t="shared" si="4"/>
        <v>158984.1</v>
      </c>
      <c r="I42" s="48">
        <f t="shared" si="0"/>
        <v>0</v>
      </c>
      <c r="J42" s="51">
        <f t="shared" si="1"/>
        <v>0</v>
      </c>
      <c r="K42" s="51">
        <f t="shared" si="2"/>
        <v>0</v>
      </c>
      <c r="L42" s="49"/>
    </row>
    <row r="43" spans="2:12" ht="15.75" customHeight="1" x14ac:dyDescent="0.25">
      <c r="B43" s="46" t="s">
        <v>175</v>
      </c>
      <c r="C43" s="11" t="s">
        <v>12</v>
      </c>
      <c r="D43" s="11" t="s">
        <v>13</v>
      </c>
      <c r="E43" s="205">
        <v>2567</v>
      </c>
      <c r="F43" s="14">
        <v>679</v>
      </c>
      <c r="G43" s="51">
        <f t="shared" si="3"/>
        <v>719.74</v>
      </c>
      <c r="H43" s="51">
        <f t="shared" si="4"/>
        <v>1847572.58</v>
      </c>
      <c r="I43" s="48">
        <f t="shared" ref="I43" si="8">J$28</f>
        <v>0</v>
      </c>
      <c r="J43" s="51">
        <f t="shared" ref="J43" si="9">H43*I43</f>
        <v>0</v>
      </c>
      <c r="K43" s="51">
        <f t="shared" ref="K43" si="10">J43-L43</f>
        <v>0</v>
      </c>
      <c r="L43" s="49"/>
    </row>
    <row r="44" spans="2:12" ht="15.75" customHeight="1" x14ac:dyDescent="0.25">
      <c r="B44" s="46" t="s">
        <v>176</v>
      </c>
      <c r="C44" s="185" t="s">
        <v>27</v>
      </c>
      <c r="D44" s="48" t="s">
        <v>13</v>
      </c>
      <c r="E44" s="205">
        <v>506</v>
      </c>
      <c r="F44" s="51">
        <v>421</v>
      </c>
      <c r="G44" s="51">
        <f t="shared" si="3"/>
        <v>446.26000000000005</v>
      </c>
      <c r="H44" s="51">
        <f t="shared" si="4"/>
        <v>225807.56000000003</v>
      </c>
      <c r="I44" s="48">
        <f t="shared" si="0"/>
        <v>0</v>
      </c>
      <c r="J44" s="51">
        <f t="shared" si="1"/>
        <v>0</v>
      </c>
      <c r="K44" s="51">
        <f t="shared" si="2"/>
        <v>0</v>
      </c>
      <c r="L44" s="53">
        <f>J44</f>
        <v>0</v>
      </c>
    </row>
    <row r="45" spans="2:12" ht="15.75" customHeight="1" x14ac:dyDescent="0.25">
      <c r="B45" s="46" t="s">
        <v>177</v>
      </c>
      <c r="C45" s="48" t="s">
        <v>32</v>
      </c>
      <c r="D45" s="48" t="s">
        <v>33</v>
      </c>
      <c r="E45" s="51">
        <v>600</v>
      </c>
      <c r="F45" s="51">
        <v>2445</v>
      </c>
      <c r="G45" s="51">
        <f t="shared" si="3"/>
        <v>2591.7000000000003</v>
      </c>
      <c r="H45" s="51">
        <f t="shared" si="4"/>
        <v>1555020.0000000002</v>
      </c>
      <c r="I45" s="48">
        <f t="shared" si="0"/>
        <v>0</v>
      </c>
      <c r="J45" s="51">
        <f t="shared" si="1"/>
        <v>0</v>
      </c>
      <c r="K45" s="51">
        <f t="shared" si="2"/>
        <v>0</v>
      </c>
      <c r="L45" s="49"/>
    </row>
    <row r="46" spans="2:12" ht="15.75" customHeight="1" x14ac:dyDescent="0.25">
      <c r="B46" s="423" t="s">
        <v>97</v>
      </c>
      <c r="C46" s="408"/>
      <c r="D46" s="406"/>
      <c r="E46" s="54"/>
      <c r="F46" s="54"/>
      <c r="G46" s="51"/>
      <c r="H46" s="54">
        <f>SUM(H31:H45)</f>
        <v>5902953.4400000004</v>
      </c>
      <c r="I46" s="54"/>
      <c r="J46" s="54">
        <f t="shared" ref="J46:L46" si="11">SUM(J31:J45)</f>
        <v>0</v>
      </c>
      <c r="K46" s="54">
        <f t="shared" si="11"/>
        <v>0</v>
      </c>
      <c r="L46" s="55">
        <f t="shared" si="11"/>
        <v>0</v>
      </c>
    </row>
    <row r="47" spans="2:12" ht="15.75" customHeight="1" x14ac:dyDescent="0.25">
      <c r="B47" s="46">
        <v>2</v>
      </c>
      <c r="C47" s="47" t="s">
        <v>98</v>
      </c>
      <c r="D47" s="48"/>
      <c r="E47" s="48"/>
      <c r="F47" s="48"/>
      <c r="G47" s="51"/>
      <c r="H47" s="48"/>
      <c r="I47" s="48"/>
      <c r="J47" s="48"/>
      <c r="K47" s="48"/>
      <c r="L47" s="49"/>
    </row>
    <row r="48" spans="2:12" ht="15.75" customHeight="1" x14ac:dyDescent="0.25">
      <c r="B48" s="46" t="s">
        <v>99</v>
      </c>
      <c r="C48" s="48" t="s">
        <v>51</v>
      </c>
      <c r="D48" s="48" t="s">
        <v>35</v>
      </c>
      <c r="E48" s="48">
        <v>200</v>
      </c>
      <c r="F48" s="51"/>
      <c r="G48" s="51"/>
      <c r="H48" s="51"/>
      <c r="I48" s="48"/>
      <c r="J48" s="51">
        <f t="shared" ref="J48:J70" si="12">H48*I48</f>
        <v>0</v>
      </c>
      <c r="K48" s="51">
        <f t="shared" ref="K48:K70" si="13">J48-L48</f>
        <v>0</v>
      </c>
      <c r="L48" s="49"/>
    </row>
    <row r="49" spans="2:12" ht="15.75" customHeight="1" x14ac:dyDescent="0.25">
      <c r="B49" s="46" t="s">
        <v>100</v>
      </c>
      <c r="C49" s="48" t="s">
        <v>36</v>
      </c>
      <c r="D49" s="48" t="s">
        <v>13</v>
      </c>
      <c r="E49" s="56">
        <v>100</v>
      </c>
      <c r="F49" s="51">
        <v>4000</v>
      </c>
      <c r="G49" s="51">
        <f t="shared" si="3"/>
        <v>4240</v>
      </c>
      <c r="H49" s="51">
        <f>E49*G49</f>
        <v>424000</v>
      </c>
      <c r="I49" s="48">
        <f t="shared" ref="I49:I70" si="14">J$28</f>
        <v>0</v>
      </c>
      <c r="J49" s="51">
        <f t="shared" si="12"/>
        <v>0</v>
      </c>
      <c r="K49" s="51">
        <f t="shared" si="13"/>
        <v>0</v>
      </c>
      <c r="L49" s="49"/>
    </row>
    <row r="50" spans="2:12" ht="15.75" customHeight="1" x14ac:dyDescent="0.25">
      <c r="B50" s="46" t="s">
        <v>101</v>
      </c>
      <c r="C50" s="48" t="s">
        <v>45</v>
      </c>
      <c r="D50" s="48" t="s">
        <v>13</v>
      </c>
      <c r="E50" s="57">
        <v>1</v>
      </c>
      <c r="F50" s="51">
        <v>68000</v>
      </c>
      <c r="G50" s="51">
        <f t="shared" si="3"/>
        <v>72080</v>
      </c>
      <c r="H50" s="51">
        <f t="shared" ref="H50:H70" si="15">E50*G50</f>
        <v>72080</v>
      </c>
      <c r="I50" s="48">
        <f t="shared" si="14"/>
        <v>0</v>
      </c>
      <c r="J50" s="51">
        <f t="shared" si="12"/>
        <v>0</v>
      </c>
      <c r="K50" s="51">
        <f t="shared" si="13"/>
        <v>0</v>
      </c>
      <c r="L50" s="49"/>
    </row>
    <row r="51" spans="2:12" ht="15.75" customHeight="1" x14ac:dyDescent="0.25">
      <c r="B51" s="46" t="s">
        <v>102</v>
      </c>
      <c r="C51" s="48" t="s">
        <v>47</v>
      </c>
      <c r="D51" s="48" t="s">
        <v>13</v>
      </c>
      <c r="E51" s="56">
        <v>4</v>
      </c>
      <c r="F51" s="51">
        <v>12500</v>
      </c>
      <c r="G51" s="51">
        <f t="shared" si="3"/>
        <v>13250</v>
      </c>
      <c r="H51" s="51">
        <f t="shared" si="15"/>
        <v>53000</v>
      </c>
      <c r="I51" s="48">
        <f t="shared" si="14"/>
        <v>0</v>
      </c>
      <c r="J51" s="51">
        <f t="shared" si="12"/>
        <v>0</v>
      </c>
      <c r="K51" s="51">
        <f t="shared" si="13"/>
        <v>0</v>
      </c>
      <c r="L51" s="49"/>
    </row>
    <row r="52" spans="2:12" ht="15.75" customHeight="1" x14ac:dyDescent="0.25">
      <c r="B52" s="46" t="s">
        <v>103</v>
      </c>
      <c r="C52" s="48" t="s">
        <v>50</v>
      </c>
      <c r="D52" s="48" t="s">
        <v>13</v>
      </c>
      <c r="E52" s="48">
        <v>1</v>
      </c>
      <c r="F52" s="51">
        <v>38000</v>
      </c>
      <c r="G52" s="51">
        <f t="shared" si="3"/>
        <v>40280</v>
      </c>
      <c r="H52" s="51">
        <f t="shared" si="15"/>
        <v>40280</v>
      </c>
      <c r="I52" s="48">
        <f t="shared" si="14"/>
        <v>0</v>
      </c>
      <c r="J52" s="51">
        <f t="shared" si="12"/>
        <v>0</v>
      </c>
      <c r="K52" s="51">
        <f t="shared" si="13"/>
        <v>0</v>
      </c>
      <c r="L52" s="49"/>
    </row>
    <row r="53" spans="2:12" ht="15.75" customHeight="1" x14ac:dyDescent="0.25">
      <c r="B53" s="46" t="s">
        <v>104</v>
      </c>
      <c r="C53" s="126" t="s">
        <v>53</v>
      </c>
      <c r="D53" s="48" t="s">
        <v>9</v>
      </c>
      <c r="E53" s="206">
        <v>135</v>
      </c>
      <c r="F53" s="51">
        <v>14000</v>
      </c>
      <c r="G53" s="51">
        <f t="shared" si="3"/>
        <v>14840</v>
      </c>
      <c r="H53" s="51">
        <f t="shared" si="15"/>
        <v>2003400</v>
      </c>
      <c r="I53" s="48">
        <f t="shared" si="14"/>
        <v>0</v>
      </c>
      <c r="J53" s="51">
        <f t="shared" si="12"/>
        <v>0</v>
      </c>
      <c r="K53" s="51">
        <f t="shared" si="13"/>
        <v>0</v>
      </c>
      <c r="L53" s="49"/>
    </row>
    <row r="54" spans="2:12" ht="15.75" customHeight="1" x14ac:dyDescent="0.25">
      <c r="B54" s="46" t="s">
        <v>105</v>
      </c>
      <c r="C54" s="126" t="s">
        <v>168</v>
      </c>
      <c r="D54" s="48" t="s">
        <v>38</v>
      </c>
      <c r="E54" s="206">
        <v>60</v>
      </c>
      <c r="F54" s="51">
        <v>14000</v>
      </c>
      <c r="G54" s="51">
        <f t="shared" si="3"/>
        <v>14840</v>
      </c>
      <c r="H54" s="51">
        <f t="shared" si="15"/>
        <v>890400</v>
      </c>
      <c r="I54" s="48">
        <f t="shared" si="14"/>
        <v>0</v>
      </c>
      <c r="J54" s="51">
        <f t="shared" si="12"/>
        <v>0</v>
      </c>
      <c r="K54" s="51">
        <f t="shared" si="13"/>
        <v>0</v>
      </c>
      <c r="L54" s="49"/>
    </row>
    <row r="55" spans="2:12" ht="15.75" customHeight="1" x14ac:dyDescent="0.25">
      <c r="B55" s="46" t="s">
        <v>169</v>
      </c>
      <c r="C55" s="126" t="s">
        <v>44</v>
      </c>
      <c r="D55" s="48" t="s">
        <v>13</v>
      </c>
      <c r="E55" s="206">
        <v>2</v>
      </c>
      <c r="F55" s="51">
        <v>12500</v>
      </c>
      <c r="G55" s="51">
        <f t="shared" si="3"/>
        <v>13250</v>
      </c>
      <c r="H55" s="51">
        <f t="shared" si="15"/>
        <v>26500</v>
      </c>
      <c r="I55" s="48">
        <f t="shared" si="14"/>
        <v>0</v>
      </c>
      <c r="J55" s="51">
        <f t="shared" si="12"/>
        <v>0</v>
      </c>
      <c r="K55" s="51">
        <f t="shared" si="13"/>
        <v>0</v>
      </c>
      <c r="L55" s="49"/>
    </row>
    <row r="56" spans="2:12" ht="15.75" customHeight="1" x14ac:dyDescent="0.25">
      <c r="B56" s="46" t="s">
        <v>170</v>
      </c>
      <c r="C56" s="126" t="s">
        <v>46</v>
      </c>
      <c r="D56" s="48" t="s">
        <v>42</v>
      </c>
      <c r="E56" s="207">
        <v>1.8</v>
      </c>
      <c r="F56" s="51">
        <v>46000</v>
      </c>
      <c r="G56" s="51">
        <f t="shared" si="3"/>
        <v>48760</v>
      </c>
      <c r="H56" s="51">
        <f t="shared" si="15"/>
        <v>87768</v>
      </c>
      <c r="I56" s="48">
        <f t="shared" si="14"/>
        <v>0</v>
      </c>
      <c r="J56" s="51">
        <f t="shared" si="12"/>
        <v>0</v>
      </c>
      <c r="K56" s="51">
        <f t="shared" si="13"/>
        <v>0</v>
      </c>
      <c r="L56" s="49"/>
    </row>
    <row r="57" spans="2:12" ht="15.75" customHeight="1" x14ac:dyDescent="0.25">
      <c r="B57" s="46" t="s">
        <v>171</v>
      </c>
      <c r="C57" s="312" t="s">
        <v>41</v>
      </c>
      <c r="D57" s="313" t="s">
        <v>42</v>
      </c>
      <c r="E57" s="57">
        <v>1.8</v>
      </c>
      <c r="F57" s="51">
        <v>15000</v>
      </c>
      <c r="G57" s="51">
        <f t="shared" si="3"/>
        <v>15900</v>
      </c>
      <c r="H57" s="51">
        <f t="shared" si="15"/>
        <v>28620</v>
      </c>
      <c r="I57" s="48">
        <f t="shared" si="14"/>
        <v>0</v>
      </c>
      <c r="J57" s="51">
        <f t="shared" si="12"/>
        <v>0</v>
      </c>
      <c r="K57" s="51">
        <f t="shared" si="13"/>
        <v>0</v>
      </c>
      <c r="L57" s="49"/>
    </row>
    <row r="58" spans="2:12" ht="15.75" customHeight="1" x14ac:dyDescent="0.25">
      <c r="B58" s="311" t="s">
        <v>172</v>
      </c>
      <c r="C58" s="314" t="s">
        <v>285</v>
      </c>
      <c r="D58" s="165" t="s">
        <v>35</v>
      </c>
      <c r="E58" s="308">
        <v>1</v>
      </c>
      <c r="F58" s="51">
        <v>28000</v>
      </c>
      <c r="G58" s="51">
        <f t="shared" si="3"/>
        <v>29680</v>
      </c>
      <c r="H58" s="51">
        <f t="shared" si="15"/>
        <v>29680</v>
      </c>
      <c r="I58" s="48">
        <f>J28</f>
        <v>0</v>
      </c>
      <c r="J58" s="51">
        <f t="shared" si="12"/>
        <v>0</v>
      </c>
      <c r="K58" s="51">
        <f t="shared" si="13"/>
        <v>0</v>
      </c>
      <c r="L58" s="49"/>
    </row>
    <row r="59" spans="2:12" ht="15.75" customHeight="1" x14ac:dyDescent="0.25">
      <c r="B59" s="311" t="s">
        <v>269</v>
      </c>
      <c r="C59" s="314" t="s">
        <v>274</v>
      </c>
      <c r="D59" s="165" t="s">
        <v>286</v>
      </c>
      <c r="E59" s="308">
        <v>3</v>
      </c>
      <c r="F59" s="51">
        <v>106000</v>
      </c>
      <c r="G59" s="51">
        <f t="shared" si="3"/>
        <v>112360</v>
      </c>
      <c r="H59" s="51">
        <f t="shared" si="15"/>
        <v>337080</v>
      </c>
      <c r="I59" s="48">
        <f>J28</f>
        <v>0</v>
      </c>
      <c r="J59" s="51">
        <f t="shared" si="12"/>
        <v>0</v>
      </c>
      <c r="K59" s="51">
        <f t="shared" si="13"/>
        <v>0</v>
      </c>
      <c r="L59" s="49"/>
    </row>
    <row r="60" spans="2:12" ht="15.75" customHeight="1" x14ac:dyDescent="0.25">
      <c r="B60" s="311" t="s">
        <v>270</v>
      </c>
      <c r="C60" s="314" t="s">
        <v>284</v>
      </c>
      <c r="D60" s="165" t="s">
        <v>35</v>
      </c>
      <c r="E60" s="308">
        <v>1</v>
      </c>
      <c r="F60" s="51">
        <v>2650</v>
      </c>
      <c r="G60" s="51">
        <f t="shared" si="3"/>
        <v>2809</v>
      </c>
      <c r="H60" s="51">
        <f t="shared" si="15"/>
        <v>2809</v>
      </c>
      <c r="I60" s="48">
        <f>J28</f>
        <v>0</v>
      </c>
      <c r="J60" s="51">
        <f t="shared" si="12"/>
        <v>0</v>
      </c>
      <c r="K60" s="51">
        <f t="shared" si="13"/>
        <v>0</v>
      </c>
      <c r="L60" s="49"/>
    </row>
    <row r="61" spans="2:12" ht="15.75" customHeight="1" x14ac:dyDescent="0.25">
      <c r="B61" s="311" t="s">
        <v>271</v>
      </c>
      <c r="C61" s="314" t="s">
        <v>275</v>
      </c>
      <c r="D61" s="165" t="s">
        <v>35</v>
      </c>
      <c r="E61" s="308">
        <v>1</v>
      </c>
      <c r="F61" s="51">
        <v>28833</v>
      </c>
      <c r="G61" s="51">
        <f t="shared" si="3"/>
        <v>30562.980000000003</v>
      </c>
      <c r="H61" s="51">
        <f t="shared" si="15"/>
        <v>30562.980000000003</v>
      </c>
      <c r="I61" s="48">
        <f>J28</f>
        <v>0</v>
      </c>
      <c r="J61" s="51">
        <f t="shared" si="12"/>
        <v>0</v>
      </c>
      <c r="K61" s="51">
        <f t="shared" si="13"/>
        <v>0</v>
      </c>
      <c r="L61" s="49"/>
    </row>
    <row r="62" spans="2:12" ht="15.75" customHeight="1" x14ac:dyDescent="0.25">
      <c r="B62" s="311" t="s">
        <v>272</v>
      </c>
      <c r="C62" s="314" t="s">
        <v>276</v>
      </c>
      <c r="D62" s="165" t="s">
        <v>38</v>
      </c>
      <c r="E62" s="308">
        <v>1</v>
      </c>
      <c r="F62" s="51">
        <v>45500</v>
      </c>
      <c r="G62" s="51">
        <f t="shared" si="3"/>
        <v>48230</v>
      </c>
      <c r="H62" s="51">
        <f t="shared" si="15"/>
        <v>48230</v>
      </c>
      <c r="I62" s="48">
        <f>J28</f>
        <v>0</v>
      </c>
      <c r="J62" s="51">
        <f t="shared" si="12"/>
        <v>0</v>
      </c>
      <c r="K62" s="51">
        <f t="shared" si="13"/>
        <v>0</v>
      </c>
      <c r="L62" s="49"/>
    </row>
    <row r="63" spans="2:12" ht="15.75" customHeight="1" x14ac:dyDescent="0.25">
      <c r="B63" s="311" t="s">
        <v>273</v>
      </c>
      <c r="C63" s="314" t="s">
        <v>277</v>
      </c>
      <c r="D63" s="165" t="s">
        <v>35</v>
      </c>
      <c r="E63" s="308">
        <v>1</v>
      </c>
      <c r="F63" s="51">
        <v>25000</v>
      </c>
      <c r="G63" s="51">
        <f t="shared" si="3"/>
        <v>26500</v>
      </c>
      <c r="H63" s="51">
        <f t="shared" si="15"/>
        <v>26500</v>
      </c>
      <c r="I63" s="48">
        <f>J28</f>
        <v>0</v>
      </c>
      <c r="J63" s="51">
        <f t="shared" si="12"/>
        <v>0</v>
      </c>
      <c r="K63" s="51">
        <f t="shared" si="13"/>
        <v>0</v>
      </c>
      <c r="L63" s="49"/>
    </row>
    <row r="64" spans="2:12" ht="15.75" customHeight="1" x14ac:dyDescent="0.25">
      <c r="B64" s="311" t="s">
        <v>287</v>
      </c>
      <c r="C64" s="314" t="s">
        <v>278</v>
      </c>
      <c r="D64" s="165" t="s">
        <v>35</v>
      </c>
      <c r="E64" s="308">
        <v>1</v>
      </c>
      <c r="F64" s="51">
        <v>51500</v>
      </c>
      <c r="G64" s="51">
        <f t="shared" si="3"/>
        <v>54590</v>
      </c>
      <c r="H64" s="51">
        <f t="shared" si="15"/>
        <v>54590</v>
      </c>
      <c r="I64" s="48">
        <f>J28</f>
        <v>0</v>
      </c>
      <c r="J64" s="51">
        <f t="shared" si="12"/>
        <v>0</v>
      </c>
      <c r="K64" s="51">
        <f t="shared" si="13"/>
        <v>0</v>
      </c>
      <c r="L64" s="49"/>
    </row>
    <row r="65" spans="2:12" ht="15.75" customHeight="1" x14ac:dyDescent="0.25">
      <c r="B65" s="311" t="s">
        <v>288</v>
      </c>
      <c r="C65" s="314" t="s">
        <v>283</v>
      </c>
      <c r="D65" s="165" t="s">
        <v>35</v>
      </c>
      <c r="E65" s="308">
        <v>1</v>
      </c>
      <c r="F65" s="51">
        <v>60000</v>
      </c>
      <c r="G65" s="51">
        <f t="shared" si="3"/>
        <v>63600</v>
      </c>
      <c r="H65" s="51">
        <f t="shared" si="15"/>
        <v>63600</v>
      </c>
      <c r="I65" s="48">
        <f>J28</f>
        <v>0</v>
      </c>
      <c r="J65" s="51">
        <f t="shared" si="12"/>
        <v>0</v>
      </c>
      <c r="K65" s="51">
        <f t="shared" si="13"/>
        <v>0</v>
      </c>
      <c r="L65" s="49"/>
    </row>
    <row r="66" spans="2:12" ht="15.75" customHeight="1" x14ac:dyDescent="0.25">
      <c r="B66" s="311" t="s">
        <v>289</v>
      </c>
      <c r="C66" s="314" t="s">
        <v>279</v>
      </c>
      <c r="D66" s="165" t="s">
        <v>286</v>
      </c>
      <c r="E66" s="308">
        <v>1</v>
      </c>
      <c r="F66" s="51">
        <v>54200</v>
      </c>
      <c r="G66" s="51">
        <f t="shared" si="3"/>
        <v>57452</v>
      </c>
      <c r="H66" s="51">
        <f t="shared" si="15"/>
        <v>57452</v>
      </c>
      <c r="I66" s="48">
        <f t="shared" si="14"/>
        <v>0</v>
      </c>
      <c r="J66" s="51">
        <f t="shared" si="12"/>
        <v>0</v>
      </c>
      <c r="K66" s="51">
        <f t="shared" si="13"/>
        <v>0</v>
      </c>
      <c r="L66" s="49"/>
    </row>
    <row r="67" spans="2:12" ht="15.75" customHeight="1" x14ac:dyDescent="0.25">
      <c r="B67" s="311" t="s">
        <v>290</v>
      </c>
      <c r="C67" s="314" t="s">
        <v>280</v>
      </c>
      <c r="D67" s="165" t="s">
        <v>286</v>
      </c>
      <c r="E67" s="308">
        <v>1</v>
      </c>
      <c r="F67" s="51">
        <v>28000</v>
      </c>
      <c r="G67" s="51">
        <f t="shared" si="3"/>
        <v>29680</v>
      </c>
      <c r="H67" s="51">
        <f t="shared" si="15"/>
        <v>29680</v>
      </c>
      <c r="I67" s="48">
        <f t="shared" si="14"/>
        <v>0</v>
      </c>
      <c r="J67" s="51">
        <f t="shared" si="12"/>
        <v>0</v>
      </c>
      <c r="K67" s="51">
        <f t="shared" si="13"/>
        <v>0</v>
      </c>
      <c r="L67" s="49"/>
    </row>
    <row r="68" spans="2:12" ht="15.75" customHeight="1" x14ac:dyDescent="0.25">
      <c r="B68" s="311" t="s">
        <v>291</v>
      </c>
      <c r="C68" s="314" t="s">
        <v>268</v>
      </c>
      <c r="D68" s="165" t="s">
        <v>35</v>
      </c>
      <c r="E68" s="308">
        <v>1</v>
      </c>
      <c r="F68" s="51">
        <v>30495</v>
      </c>
      <c r="G68" s="51">
        <f t="shared" si="3"/>
        <v>32324.7</v>
      </c>
      <c r="H68" s="51">
        <f t="shared" si="15"/>
        <v>32324.7</v>
      </c>
      <c r="I68" s="48">
        <f t="shared" si="14"/>
        <v>0</v>
      </c>
      <c r="J68" s="51">
        <f t="shared" si="12"/>
        <v>0</v>
      </c>
      <c r="K68" s="51">
        <f t="shared" si="13"/>
        <v>0</v>
      </c>
      <c r="L68" s="49"/>
    </row>
    <row r="69" spans="2:12" ht="34.5" customHeight="1" x14ac:dyDescent="0.25">
      <c r="B69" s="311" t="s">
        <v>292</v>
      </c>
      <c r="C69" s="315" t="s">
        <v>281</v>
      </c>
      <c r="D69" s="316" t="s">
        <v>34</v>
      </c>
      <c r="E69" s="309">
        <v>1</v>
      </c>
      <c r="F69" s="310">
        <v>39800</v>
      </c>
      <c r="G69" s="51">
        <f t="shared" si="3"/>
        <v>42188</v>
      </c>
      <c r="H69" s="51">
        <f t="shared" si="15"/>
        <v>42188</v>
      </c>
      <c r="I69" s="48">
        <f t="shared" si="14"/>
        <v>0</v>
      </c>
      <c r="J69" s="51">
        <f t="shared" si="12"/>
        <v>0</v>
      </c>
      <c r="K69" s="51">
        <f t="shared" si="13"/>
        <v>0</v>
      </c>
      <c r="L69" s="49"/>
    </row>
    <row r="70" spans="2:12" ht="15.75" customHeight="1" x14ac:dyDescent="0.25">
      <c r="B70" s="311" t="s">
        <v>293</v>
      </c>
      <c r="C70" s="314" t="s">
        <v>282</v>
      </c>
      <c r="D70" s="165" t="s">
        <v>35</v>
      </c>
      <c r="E70" s="308">
        <v>2</v>
      </c>
      <c r="F70" s="51">
        <v>6400</v>
      </c>
      <c r="G70" s="51">
        <f t="shared" si="3"/>
        <v>6784</v>
      </c>
      <c r="H70" s="51">
        <f t="shared" si="15"/>
        <v>13568</v>
      </c>
      <c r="I70" s="48">
        <f t="shared" si="14"/>
        <v>0</v>
      </c>
      <c r="J70" s="51">
        <f t="shared" si="12"/>
        <v>0</v>
      </c>
      <c r="K70" s="51">
        <f t="shared" si="13"/>
        <v>0</v>
      </c>
      <c r="L70" s="49"/>
    </row>
    <row r="71" spans="2:12" ht="15.75" customHeight="1" x14ac:dyDescent="0.25">
      <c r="B71" s="423" t="s">
        <v>106</v>
      </c>
      <c r="C71" s="416"/>
      <c r="D71" s="427"/>
      <c r="E71" s="48"/>
      <c r="F71" s="51"/>
      <c r="G71" s="51"/>
      <c r="H71" s="54">
        <f>SUM(H48:H70)</f>
        <v>4394312.6800000006</v>
      </c>
      <c r="I71" s="54"/>
      <c r="J71" s="54">
        <f>SUM(J48:J57)</f>
        <v>0</v>
      </c>
      <c r="K71" s="54">
        <f>SUM(K48:K57)</f>
        <v>0</v>
      </c>
      <c r="L71" s="55">
        <f>SUM(L48:L57)</f>
        <v>0</v>
      </c>
    </row>
    <row r="72" spans="2:12" ht="15.75" customHeight="1" x14ac:dyDescent="0.25">
      <c r="B72" s="46">
        <v>3</v>
      </c>
      <c r="C72" s="47" t="s">
        <v>107</v>
      </c>
      <c r="D72" s="48"/>
      <c r="E72" s="48"/>
      <c r="F72" s="48"/>
      <c r="G72" s="51"/>
      <c r="H72" s="48"/>
      <c r="I72" s="48"/>
      <c r="J72" s="48"/>
      <c r="K72" s="48"/>
      <c r="L72" s="49"/>
    </row>
    <row r="73" spans="2:12" ht="15.75" customHeight="1" x14ac:dyDescent="0.25">
      <c r="B73" s="46" t="s">
        <v>125</v>
      </c>
      <c r="C73" s="48" t="s">
        <v>0</v>
      </c>
      <c r="D73" s="58">
        <v>0.05</v>
      </c>
      <c r="E73" s="48">
        <v>1</v>
      </c>
      <c r="F73" s="51">
        <v>278441</v>
      </c>
      <c r="G73" s="51">
        <f t="shared" si="3"/>
        <v>295147.46000000002</v>
      </c>
      <c r="H73" s="51">
        <f>E73*G73</f>
        <v>295147.46000000002</v>
      </c>
      <c r="I73" s="48">
        <f t="shared" ref="I73:I74" si="16">J$28</f>
        <v>0</v>
      </c>
      <c r="J73" s="51">
        <f t="shared" ref="J73:J74" si="17">H73*I73</f>
        <v>0</v>
      </c>
      <c r="K73" s="51">
        <f t="shared" ref="K73:K74" si="18">J73-L73</f>
        <v>0</v>
      </c>
      <c r="L73" s="53">
        <f t="shared" ref="L73:L74" si="19">J73</f>
        <v>0</v>
      </c>
    </row>
    <row r="74" spans="2:12" ht="15.75" customHeight="1" x14ac:dyDescent="0.25">
      <c r="B74" s="46" t="s">
        <v>108</v>
      </c>
      <c r="C74" s="48" t="s">
        <v>1</v>
      </c>
      <c r="D74" s="58">
        <v>0.2</v>
      </c>
      <c r="E74" s="48">
        <v>1</v>
      </c>
      <c r="F74" s="51">
        <v>829116</v>
      </c>
      <c r="G74" s="51">
        <f t="shared" si="3"/>
        <v>878862.96000000008</v>
      </c>
      <c r="H74" s="51">
        <f>E74*G74</f>
        <v>878862.96000000008</v>
      </c>
      <c r="I74" s="48">
        <f t="shared" si="16"/>
        <v>0</v>
      </c>
      <c r="J74" s="51">
        <f t="shared" si="17"/>
        <v>0</v>
      </c>
      <c r="K74" s="51">
        <f t="shared" si="18"/>
        <v>0</v>
      </c>
      <c r="L74" s="53">
        <f t="shared" si="19"/>
        <v>0</v>
      </c>
    </row>
    <row r="75" spans="2:12" ht="15.75" customHeight="1" x14ac:dyDescent="0.25">
      <c r="B75" s="423" t="s">
        <v>109</v>
      </c>
      <c r="C75" s="408"/>
      <c r="D75" s="406"/>
      <c r="E75" s="48"/>
      <c r="F75" s="48"/>
      <c r="G75" s="51"/>
      <c r="H75" s="54">
        <f>SUM(H73:H74)</f>
        <v>1174010.4200000002</v>
      </c>
      <c r="I75" s="54"/>
      <c r="J75" s="54">
        <f t="shared" ref="J75:L75" si="20">SUM(J73:J74)</f>
        <v>0</v>
      </c>
      <c r="K75" s="54">
        <f t="shared" si="20"/>
        <v>0</v>
      </c>
      <c r="L75" s="55">
        <f t="shared" si="20"/>
        <v>0</v>
      </c>
    </row>
    <row r="76" spans="2:12" ht="15.75" customHeight="1" x14ac:dyDescent="0.25">
      <c r="B76" s="423" t="s">
        <v>110</v>
      </c>
      <c r="C76" s="408"/>
      <c r="D76" s="406"/>
      <c r="E76" s="48"/>
      <c r="F76" s="48"/>
      <c r="G76" s="51"/>
      <c r="H76" s="54">
        <f>H75+H71+H46</f>
        <v>11471276.540000001</v>
      </c>
      <c r="I76" s="54"/>
      <c r="J76" s="54">
        <f>J75+J71+J46</f>
        <v>0</v>
      </c>
      <c r="K76" s="54">
        <f>K75+K71+K46</f>
        <v>0</v>
      </c>
      <c r="L76" s="55">
        <f>L75+L71+L46</f>
        <v>0</v>
      </c>
    </row>
    <row r="77" spans="2:12" ht="15.75" customHeight="1" x14ac:dyDescent="0.25">
      <c r="B77" s="46">
        <v>4</v>
      </c>
      <c r="C77" s="48" t="s">
        <v>111</v>
      </c>
      <c r="D77" s="58">
        <v>0.15</v>
      </c>
      <c r="E77" s="48">
        <v>1</v>
      </c>
      <c r="F77" s="51">
        <v>1623294</v>
      </c>
      <c r="G77" s="51">
        <f t="shared" si="3"/>
        <v>1720691.6400000001</v>
      </c>
      <c r="H77" s="51">
        <f>E77*G77</f>
        <v>1720691.6400000001</v>
      </c>
      <c r="I77" s="48">
        <f>J$28</f>
        <v>0</v>
      </c>
      <c r="J77" s="51">
        <f>H77*I77</f>
        <v>0</v>
      </c>
      <c r="K77" s="51">
        <f>J77-L77</f>
        <v>0</v>
      </c>
      <c r="L77" s="53">
        <f>J77</f>
        <v>0</v>
      </c>
    </row>
    <row r="78" spans="2:12" ht="15.75" customHeight="1" thickBot="1" x14ac:dyDescent="0.3">
      <c r="B78" s="428" t="s">
        <v>84</v>
      </c>
      <c r="C78" s="429"/>
      <c r="D78" s="430"/>
      <c r="E78" s="59"/>
      <c r="F78" s="59"/>
      <c r="G78" s="59"/>
      <c r="H78" s="60">
        <f>H77+H76</f>
        <v>13191968.180000002</v>
      </c>
      <c r="I78" s="60"/>
      <c r="J78" s="60">
        <f t="shared" ref="J78:L78" si="21">J77+J76</f>
        <v>0</v>
      </c>
      <c r="K78" s="60">
        <f t="shared" si="21"/>
        <v>0</v>
      </c>
      <c r="L78" s="61">
        <f t="shared" si="21"/>
        <v>0</v>
      </c>
    </row>
    <row r="79" spans="2:12" ht="15.75" customHeight="1" x14ac:dyDescent="0.25"/>
    <row r="80" spans="2:12" ht="15.75" customHeight="1" x14ac:dyDescent="0.25">
      <c r="H80" s="64"/>
      <c r="J80" s="121">
        <f>H78*I77</f>
        <v>0</v>
      </c>
    </row>
    <row r="81" spans="8:8" ht="15.75" customHeight="1" x14ac:dyDescent="0.25"/>
    <row r="82" spans="8:8" ht="15.75" customHeight="1" x14ac:dyDescent="0.25">
      <c r="H82" s="121"/>
    </row>
    <row r="83" spans="8:8" ht="15.75" customHeight="1" x14ac:dyDescent="0.25"/>
    <row r="84" spans="8:8" ht="15.75" customHeight="1" x14ac:dyDescent="0.25">
      <c r="H84" s="121"/>
    </row>
    <row r="85" spans="8:8" ht="15.75" customHeight="1" x14ac:dyDescent="0.25"/>
    <row r="86" spans="8:8" ht="15.75" customHeight="1" x14ac:dyDescent="0.25"/>
    <row r="87" spans="8:8" ht="15.75" customHeight="1" x14ac:dyDescent="0.25"/>
    <row r="88" spans="8:8" ht="15.75" customHeight="1" x14ac:dyDescent="0.25"/>
    <row r="89" spans="8:8" ht="15.75" customHeight="1" x14ac:dyDescent="0.25"/>
    <row r="90" spans="8:8" ht="15.75" customHeight="1" x14ac:dyDescent="0.25"/>
    <row r="91" spans="8:8" ht="15.75" customHeight="1" x14ac:dyDescent="0.25"/>
    <row r="92" spans="8:8" ht="15.75" customHeight="1" x14ac:dyDescent="0.25"/>
    <row r="93" spans="8:8" ht="15.75" customHeight="1" x14ac:dyDescent="0.25"/>
    <row r="94" spans="8:8" ht="15.75" customHeight="1" x14ac:dyDescent="0.25"/>
  </sheetData>
  <mergeCells count="45">
    <mergeCell ref="B46:D46"/>
    <mergeCell ref="B71:D71"/>
    <mergeCell ref="B75:D75"/>
    <mergeCell ref="B76:D76"/>
    <mergeCell ref="B78:D78"/>
    <mergeCell ref="B26:C26"/>
    <mergeCell ref="F26:L26"/>
    <mergeCell ref="B27:C27"/>
    <mergeCell ref="F27:L27"/>
    <mergeCell ref="B28:I28"/>
    <mergeCell ref="J28:L28"/>
    <mergeCell ref="B24:C24"/>
    <mergeCell ref="F24:L25"/>
    <mergeCell ref="B25:C25"/>
    <mergeCell ref="B15:C15"/>
    <mergeCell ref="F15:L15"/>
    <mergeCell ref="B16:C16"/>
    <mergeCell ref="F16:L20"/>
    <mergeCell ref="B17:C17"/>
    <mergeCell ref="B18:C18"/>
    <mergeCell ref="B19:C19"/>
    <mergeCell ref="B20:C20"/>
    <mergeCell ref="B21:C21"/>
    <mergeCell ref="F21:L22"/>
    <mergeCell ref="B22:C22"/>
    <mergeCell ref="B23:C23"/>
    <mergeCell ref="F23:L23"/>
    <mergeCell ref="B12:C12"/>
    <mergeCell ref="F12:L12"/>
    <mergeCell ref="B13:C13"/>
    <mergeCell ref="F13:L13"/>
    <mergeCell ref="B14:C14"/>
    <mergeCell ref="F14:L14"/>
    <mergeCell ref="B7:C7"/>
    <mergeCell ref="F7:L11"/>
    <mergeCell ref="B8:C8"/>
    <mergeCell ref="B9:C9"/>
    <mergeCell ref="B10:C10"/>
    <mergeCell ref="B11:C11"/>
    <mergeCell ref="B2:L2"/>
    <mergeCell ref="B3:L3"/>
    <mergeCell ref="B4:L4"/>
    <mergeCell ref="B5:L5"/>
    <mergeCell ref="B6:C6"/>
    <mergeCell ref="F6:L6"/>
  </mergeCells>
  <phoneticPr fontId="3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48"/>
  <sheetViews>
    <sheetView zoomScaleNormal="100" workbookViewId="0">
      <selection activeCell="B4" sqref="B4:L4"/>
    </sheetView>
  </sheetViews>
  <sheetFormatPr baseColWidth="10" defaultColWidth="14.42578125" defaultRowHeight="15" x14ac:dyDescent="0.25"/>
  <cols>
    <col min="1" max="1" width="4.7109375" customWidth="1"/>
    <col min="2" max="2" width="7" customWidth="1"/>
    <col min="3" max="3" width="27.42578125" customWidth="1"/>
    <col min="4" max="4" width="8.42578125" customWidth="1"/>
    <col min="5" max="5" width="8.7109375" customWidth="1"/>
    <col min="6" max="6" width="15.85546875" hidden="1" customWidth="1"/>
    <col min="7" max="7" width="15.85546875" customWidth="1"/>
    <col min="8" max="8" width="15.85546875" bestFit="1" customWidth="1"/>
    <col min="9" max="9" width="10.7109375" customWidth="1"/>
    <col min="10" max="11" width="12.7109375" customWidth="1"/>
    <col min="12" max="12" width="13.140625" customWidth="1"/>
    <col min="13" max="27" width="10.7109375" customWidth="1"/>
  </cols>
  <sheetData>
    <row r="1" spans="2:12" ht="15" customHeight="1" thickBot="1" x14ac:dyDescent="0.3"/>
    <row r="2" spans="2:12" x14ac:dyDescent="0.25">
      <c r="B2" s="434" t="s">
        <v>55</v>
      </c>
      <c r="C2" s="401"/>
      <c r="D2" s="401"/>
      <c r="E2" s="401"/>
      <c r="F2" s="401"/>
      <c r="G2" s="401"/>
      <c r="H2" s="401"/>
      <c r="I2" s="401"/>
      <c r="J2" s="401"/>
      <c r="K2" s="401"/>
      <c r="L2" s="402"/>
    </row>
    <row r="3" spans="2:12" x14ac:dyDescent="0.25">
      <c r="B3" s="375" t="s">
        <v>302</v>
      </c>
      <c r="C3" s="376"/>
      <c r="D3" s="376"/>
      <c r="E3" s="376"/>
      <c r="F3" s="376"/>
      <c r="G3" s="376"/>
      <c r="H3" s="376"/>
      <c r="I3" s="376"/>
      <c r="J3" s="376"/>
      <c r="K3" s="376"/>
      <c r="L3" s="404"/>
    </row>
    <row r="4" spans="2:12" x14ac:dyDescent="0.25">
      <c r="B4" s="435" t="s">
        <v>126</v>
      </c>
      <c r="C4" s="376"/>
      <c r="D4" s="376"/>
      <c r="E4" s="376"/>
      <c r="F4" s="376"/>
      <c r="G4" s="376"/>
      <c r="H4" s="376"/>
      <c r="I4" s="376"/>
      <c r="J4" s="376"/>
      <c r="K4" s="376"/>
      <c r="L4" s="404"/>
    </row>
    <row r="5" spans="2:12" x14ac:dyDescent="0.25">
      <c r="B5" s="435" t="s">
        <v>57</v>
      </c>
      <c r="C5" s="376"/>
      <c r="D5" s="376"/>
      <c r="E5" s="376"/>
      <c r="F5" s="376"/>
      <c r="G5" s="376"/>
      <c r="H5" s="376"/>
      <c r="I5" s="376"/>
      <c r="J5" s="376"/>
      <c r="K5" s="376"/>
      <c r="L5" s="404"/>
    </row>
    <row r="6" spans="2:12" x14ac:dyDescent="0.25">
      <c r="B6" s="378" t="s">
        <v>258</v>
      </c>
      <c r="C6" s="406"/>
      <c r="D6" s="36" t="s">
        <v>35</v>
      </c>
      <c r="E6" s="36" t="s">
        <v>59</v>
      </c>
      <c r="F6" s="436" t="s">
        <v>60</v>
      </c>
      <c r="G6" s="531"/>
      <c r="H6" s="408"/>
      <c r="I6" s="408"/>
      <c r="J6" s="408"/>
      <c r="K6" s="408"/>
      <c r="L6" s="409"/>
    </row>
    <row r="7" spans="2:12" ht="22.5" customHeight="1" x14ac:dyDescent="0.25">
      <c r="B7" s="433" t="s">
        <v>61</v>
      </c>
      <c r="C7" s="406"/>
      <c r="D7" s="37" t="s">
        <v>127</v>
      </c>
      <c r="E7" s="37">
        <v>1</v>
      </c>
      <c r="F7" s="431" t="s">
        <v>128</v>
      </c>
      <c r="G7" s="532"/>
      <c r="H7" s="408"/>
      <c r="I7" s="408"/>
      <c r="J7" s="408"/>
      <c r="K7" s="408"/>
      <c r="L7" s="409"/>
    </row>
    <row r="8" spans="2:12" ht="15" customHeight="1" x14ac:dyDescent="0.25">
      <c r="B8" s="433" t="s">
        <v>129</v>
      </c>
      <c r="C8" s="406"/>
      <c r="D8" s="37" t="s">
        <v>22</v>
      </c>
      <c r="E8" s="38">
        <v>800</v>
      </c>
      <c r="F8" s="437" t="s">
        <v>130</v>
      </c>
      <c r="G8" s="533"/>
      <c r="H8" s="412"/>
      <c r="I8" s="412"/>
      <c r="J8" s="412"/>
      <c r="K8" s="412"/>
      <c r="L8" s="413"/>
    </row>
    <row r="9" spans="2:12" x14ac:dyDescent="0.25">
      <c r="B9" s="433" t="s">
        <v>131</v>
      </c>
      <c r="C9" s="406"/>
      <c r="D9" s="37" t="s">
        <v>116</v>
      </c>
      <c r="E9" s="39">
        <v>1</v>
      </c>
      <c r="F9" s="414"/>
      <c r="G9" s="526"/>
      <c r="H9" s="376"/>
      <c r="I9" s="376"/>
      <c r="J9" s="376"/>
      <c r="K9" s="376"/>
      <c r="L9" s="404"/>
    </row>
    <row r="10" spans="2:12" x14ac:dyDescent="0.25">
      <c r="B10" s="433" t="s">
        <v>115</v>
      </c>
      <c r="C10" s="406"/>
      <c r="D10" s="37" t="s">
        <v>116</v>
      </c>
      <c r="E10" s="40">
        <v>0.1</v>
      </c>
      <c r="F10" s="415"/>
      <c r="G10" s="416"/>
      <c r="H10" s="416"/>
      <c r="I10" s="416"/>
      <c r="J10" s="416"/>
      <c r="K10" s="416"/>
      <c r="L10" s="417"/>
    </row>
    <row r="11" spans="2:12" ht="15" customHeight="1" x14ac:dyDescent="0.25">
      <c r="B11" s="432" t="s">
        <v>132</v>
      </c>
      <c r="C11" s="406"/>
      <c r="D11" s="37" t="s">
        <v>13</v>
      </c>
      <c r="E11" s="41">
        <v>400</v>
      </c>
      <c r="F11" s="431" t="s">
        <v>118</v>
      </c>
      <c r="G11" s="532"/>
      <c r="H11" s="408"/>
      <c r="I11" s="408"/>
      <c r="J11" s="408"/>
      <c r="K11" s="408"/>
      <c r="L11" s="409"/>
    </row>
    <row r="12" spans="2:12" ht="15" customHeight="1" x14ac:dyDescent="0.25">
      <c r="B12" s="432" t="s">
        <v>133</v>
      </c>
      <c r="C12" s="406"/>
      <c r="D12" s="37" t="s">
        <v>13</v>
      </c>
      <c r="E12" s="41">
        <v>16</v>
      </c>
      <c r="F12" s="431" t="s">
        <v>120</v>
      </c>
      <c r="G12" s="532"/>
      <c r="H12" s="408"/>
      <c r="I12" s="408"/>
      <c r="J12" s="408"/>
      <c r="K12" s="408"/>
      <c r="L12" s="409"/>
    </row>
    <row r="13" spans="2:12" ht="15" customHeight="1" x14ac:dyDescent="0.25">
      <c r="B13" s="432" t="s">
        <v>134</v>
      </c>
      <c r="C13" s="406"/>
      <c r="D13" s="37" t="s">
        <v>13</v>
      </c>
      <c r="E13" s="37">
        <v>1</v>
      </c>
      <c r="F13" s="431" t="s">
        <v>122</v>
      </c>
      <c r="G13" s="532"/>
      <c r="H13" s="408"/>
      <c r="I13" s="408"/>
      <c r="J13" s="408"/>
      <c r="K13" s="408"/>
      <c r="L13" s="409"/>
    </row>
    <row r="14" spans="2:12" ht="15" customHeight="1" x14ac:dyDescent="0.25">
      <c r="B14" s="432" t="s">
        <v>135</v>
      </c>
      <c r="C14" s="406"/>
      <c r="D14" s="37" t="s">
        <v>13</v>
      </c>
      <c r="E14" s="42">
        <v>4</v>
      </c>
      <c r="F14" s="431" t="s">
        <v>124</v>
      </c>
      <c r="G14" s="532"/>
      <c r="H14" s="408"/>
      <c r="I14" s="408"/>
      <c r="J14" s="408"/>
      <c r="K14" s="408"/>
      <c r="L14" s="409"/>
    </row>
    <row r="15" spans="2:12" ht="15" customHeight="1" x14ac:dyDescent="0.25">
      <c r="B15" s="423" t="s">
        <v>80</v>
      </c>
      <c r="C15" s="408"/>
      <c r="D15" s="408"/>
      <c r="E15" s="408"/>
      <c r="F15" s="408"/>
      <c r="G15" s="408"/>
      <c r="H15" s="408"/>
      <c r="I15" s="406"/>
      <c r="J15" s="424"/>
      <c r="K15" s="425"/>
      <c r="L15" s="426"/>
    </row>
    <row r="16" spans="2:12" ht="22.5" x14ac:dyDescent="0.25">
      <c r="B16" s="43" t="s">
        <v>81</v>
      </c>
      <c r="C16" s="104" t="s">
        <v>258</v>
      </c>
      <c r="D16" s="44" t="s">
        <v>35</v>
      </c>
      <c r="E16" s="44" t="s">
        <v>59</v>
      </c>
      <c r="F16" s="104" t="s">
        <v>296</v>
      </c>
      <c r="G16" s="104" t="s">
        <v>297</v>
      </c>
      <c r="H16" s="104" t="s">
        <v>259</v>
      </c>
      <c r="I16" s="44" t="s">
        <v>83</v>
      </c>
      <c r="J16" s="44" t="s">
        <v>84</v>
      </c>
      <c r="K16" s="44" t="s">
        <v>85</v>
      </c>
      <c r="L16" s="45" t="s">
        <v>86</v>
      </c>
    </row>
    <row r="17" spans="2:15" x14ac:dyDescent="0.25">
      <c r="B17" s="46">
        <v>1</v>
      </c>
      <c r="C17" s="47" t="s">
        <v>87</v>
      </c>
      <c r="D17" s="48"/>
      <c r="E17" s="48"/>
      <c r="F17" s="48"/>
      <c r="G17" s="313"/>
      <c r="H17" s="48"/>
      <c r="I17" s="48"/>
      <c r="J17" s="48"/>
      <c r="K17" s="48"/>
      <c r="L17" s="49"/>
      <c r="N17" s="50"/>
      <c r="O17" s="50"/>
    </row>
    <row r="18" spans="2:15" x14ac:dyDescent="0.25">
      <c r="B18" s="46" t="s">
        <v>88</v>
      </c>
      <c r="C18" s="48" t="s">
        <v>18</v>
      </c>
      <c r="D18" s="48" t="s">
        <v>5</v>
      </c>
      <c r="E18" s="48">
        <v>800</v>
      </c>
      <c r="F18" s="534">
        <v>1019</v>
      </c>
      <c r="G18" s="35">
        <f>F18*1.06</f>
        <v>1080.1400000000001</v>
      </c>
      <c r="H18" s="539">
        <f>E18*G18</f>
        <v>864112.00000000012</v>
      </c>
      <c r="I18" s="48">
        <f t="shared" ref="I18:I27" si="0">J$15</f>
        <v>0</v>
      </c>
      <c r="J18" s="51">
        <f t="shared" ref="J18:J27" si="1">H18*I18</f>
        <v>0</v>
      </c>
      <c r="K18" s="51">
        <f t="shared" ref="K18:K27" si="2">J18-L18</f>
        <v>0</v>
      </c>
      <c r="L18" s="49"/>
    </row>
    <row r="19" spans="2:15" x14ac:dyDescent="0.25">
      <c r="B19" s="46" t="s">
        <v>89</v>
      </c>
      <c r="C19" s="48" t="s">
        <v>19</v>
      </c>
      <c r="D19" s="48" t="s">
        <v>5</v>
      </c>
      <c r="E19" s="48">
        <v>800</v>
      </c>
      <c r="F19" s="534">
        <v>489</v>
      </c>
      <c r="G19" s="35">
        <f t="shared" ref="G19:G41" si="3">F19*1.06</f>
        <v>518.34</v>
      </c>
      <c r="H19" s="539">
        <f t="shared" ref="H19:H27" si="4">E19*G19</f>
        <v>414672</v>
      </c>
      <c r="I19" s="48">
        <f t="shared" si="0"/>
        <v>0</v>
      </c>
      <c r="J19" s="51">
        <f t="shared" si="1"/>
        <v>0</v>
      </c>
      <c r="K19" s="51">
        <f t="shared" si="2"/>
        <v>0</v>
      </c>
      <c r="L19" s="49"/>
    </row>
    <row r="20" spans="2:15" x14ac:dyDescent="0.25">
      <c r="B20" s="46" t="s">
        <v>90</v>
      </c>
      <c r="C20" s="48" t="s">
        <v>20</v>
      </c>
      <c r="D20" s="48" t="s">
        <v>7</v>
      </c>
      <c r="E20" s="48">
        <v>800</v>
      </c>
      <c r="F20" s="534">
        <v>1019</v>
      </c>
      <c r="G20" s="35">
        <f t="shared" si="3"/>
        <v>1080.1400000000001</v>
      </c>
      <c r="H20" s="539">
        <f t="shared" si="4"/>
        <v>864112.00000000012</v>
      </c>
      <c r="I20" s="48">
        <f t="shared" si="0"/>
        <v>0</v>
      </c>
      <c r="J20" s="51">
        <f t="shared" si="1"/>
        <v>0</v>
      </c>
      <c r="K20" s="51">
        <f t="shared" si="2"/>
        <v>0</v>
      </c>
      <c r="L20" s="49"/>
    </row>
    <row r="21" spans="2:15" ht="15.75" customHeight="1" x14ac:dyDescent="0.25">
      <c r="B21" s="46" t="s">
        <v>91</v>
      </c>
      <c r="C21" s="48" t="s">
        <v>21</v>
      </c>
      <c r="D21" s="48" t="s">
        <v>22</v>
      </c>
      <c r="E21" s="48">
        <v>800</v>
      </c>
      <c r="F21" s="534">
        <v>873</v>
      </c>
      <c r="G21" s="35">
        <f t="shared" si="3"/>
        <v>925.38</v>
      </c>
      <c r="H21" s="539">
        <f t="shared" si="4"/>
        <v>740304</v>
      </c>
      <c r="I21" s="48">
        <f t="shared" si="0"/>
        <v>0</v>
      </c>
      <c r="J21" s="51">
        <f t="shared" si="1"/>
        <v>0</v>
      </c>
      <c r="K21" s="51">
        <f t="shared" si="2"/>
        <v>0</v>
      </c>
      <c r="L21" s="49"/>
    </row>
    <row r="22" spans="2:15" ht="15.75" customHeight="1" x14ac:dyDescent="0.25">
      <c r="B22" s="46" t="s">
        <v>92</v>
      </c>
      <c r="C22" s="48" t="s">
        <v>23</v>
      </c>
      <c r="D22" s="48" t="s">
        <v>22</v>
      </c>
      <c r="E22" s="48">
        <v>800</v>
      </c>
      <c r="F22" s="534">
        <v>764</v>
      </c>
      <c r="G22" s="35">
        <f t="shared" si="3"/>
        <v>809.84</v>
      </c>
      <c r="H22" s="539">
        <f t="shared" si="4"/>
        <v>647872</v>
      </c>
      <c r="I22" s="48">
        <f t="shared" si="0"/>
        <v>0</v>
      </c>
      <c r="J22" s="51">
        <f t="shared" si="1"/>
        <v>0</v>
      </c>
      <c r="K22" s="51">
        <f t="shared" si="2"/>
        <v>0</v>
      </c>
      <c r="L22" s="49"/>
    </row>
    <row r="23" spans="2:15" ht="15.75" customHeight="1" x14ac:dyDescent="0.25">
      <c r="B23" s="106" t="s">
        <v>93</v>
      </c>
      <c r="C23" s="62" t="s">
        <v>28</v>
      </c>
      <c r="D23" s="11" t="s">
        <v>22</v>
      </c>
      <c r="E23" s="48">
        <v>80</v>
      </c>
      <c r="F23" s="534">
        <v>1019</v>
      </c>
      <c r="G23" s="35">
        <f t="shared" si="3"/>
        <v>1080.1400000000001</v>
      </c>
      <c r="H23" s="539">
        <f t="shared" si="4"/>
        <v>86411.200000000012</v>
      </c>
      <c r="I23" s="48">
        <f t="shared" ref="I23" si="5">J$15</f>
        <v>0</v>
      </c>
      <c r="J23" s="51">
        <f t="shared" ref="J23" si="6">H23*I23</f>
        <v>0</v>
      </c>
      <c r="K23" s="51">
        <f t="shared" ref="K23" si="7">J23-L23</f>
        <v>0</v>
      </c>
      <c r="L23" s="49"/>
    </row>
    <row r="24" spans="2:15" ht="15.75" customHeight="1" x14ac:dyDescent="0.25">
      <c r="B24" s="106" t="s">
        <v>94</v>
      </c>
      <c r="C24" s="48" t="s">
        <v>24</v>
      </c>
      <c r="D24" s="48" t="s">
        <v>22</v>
      </c>
      <c r="E24" s="48">
        <v>80</v>
      </c>
      <c r="F24" s="535">
        <v>815</v>
      </c>
      <c r="G24" s="542">
        <f t="shared" si="3"/>
        <v>863.90000000000009</v>
      </c>
      <c r="H24" s="539">
        <f t="shared" si="4"/>
        <v>69112</v>
      </c>
      <c r="I24" s="48">
        <f t="shared" si="0"/>
        <v>0</v>
      </c>
      <c r="J24" s="51">
        <f t="shared" si="1"/>
        <v>0</v>
      </c>
      <c r="K24" s="51">
        <f t="shared" si="2"/>
        <v>0</v>
      </c>
      <c r="L24" s="49"/>
    </row>
    <row r="25" spans="2:15" ht="15.75" customHeight="1" x14ac:dyDescent="0.25">
      <c r="B25" s="106" t="s">
        <v>95</v>
      </c>
      <c r="C25" s="48" t="s">
        <v>25</v>
      </c>
      <c r="D25" s="48" t="s">
        <v>22</v>
      </c>
      <c r="E25" s="48">
        <v>800</v>
      </c>
      <c r="F25" s="535">
        <v>407</v>
      </c>
      <c r="G25" s="542">
        <f t="shared" si="3"/>
        <v>431.42</v>
      </c>
      <c r="H25" s="539">
        <f t="shared" si="4"/>
        <v>345136</v>
      </c>
      <c r="I25" s="48">
        <f t="shared" si="0"/>
        <v>0</v>
      </c>
      <c r="J25" s="51">
        <f t="shared" si="1"/>
        <v>0</v>
      </c>
      <c r="K25" s="51">
        <f t="shared" si="2"/>
        <v>0</v>
      </c>
      <c r="L25" s="49"/>
    </row>
    <row r="26" spans="2:15" ht="15.75" customHeight="1" x14ac:dyDescent="0.25">
      <c r="B26" s="106" t="s">
        <v>96</v>
      </c>
      <c r="C26" s="48" t="s">
        <v>26</v>
      </c>
      <c r="D26" s="48" t="s">
        <v>22</v>
      </c>
      <c r="E26" s="48">
        <v>800</v>
      </c>
      <c r="F26" s="535">
        <v>306</v>
      </c>
      <c r="G26" s="542">
        <f t="shared" si="3"/>
        <v>324.36</v>
      </c>
      <c r="H26" s="539">
        <f t="shared" si="4"/>
        <v>259488</v>
      </c>
      <c r="I26" s="48">
        <f t="shared" si="0"/>
        <v>0</v>
      </c>
      <c r="J26" s="51">
        <f t="shared" si="1"/>
        <v>0</v>
      </c>
      <c r="K26" s="51">
        <f t="shared" si="2"/>
        <v>0</v>
      </c>
      <c r="L26" s="49"/>
    </row>
    <row r="27" spans="2:15" ht="15.75" customHeight="1" x14ac:dyDescent="0.25">
      <c r="B27" s="106" t="s">
        <v>143</v>
      </c>
      <c r="C27" s="48" t="s">
        <v>27</v>
      </c>
      <c r="D27" s="48" t="s">
        <v>13</v>
      </c>
      <c r="E27" s="52">
        <v>2021</v>
      </c>
      <c r="F27" s="535">
        <v>349</v>
      </c>
      <c r="G27" s="542">
        <f t="shared" si="3"/>
        <v>369.94</v>
      </c>
      <c r="H27" s="539">
        <f t="shared" si="4"/>
        <v>747648.74</v>
      </c>
      <c r="I27" s="48">
        <f t="shared" si="0"/>
        <v>0</v>
      </c>
      <c r="J27" s="51">
        <f t="shared" si="1"/>
        <v>0</v>
      </c>
      <c r="K27" s="51">
        <f t="shared" si="2"/>
        <v>0</v>
      </c>
      <c r="L27" s="53"/>
    </row>
    <row r="28" spans="2:15" ht="15.75" customHeight="1" x14ac:dyDescent="0.25">
      <c r="B28" s="423" t="s">
        <v>97</v>
      </c>
      <c r="C28" s="408"/>
      <c r="D28" s="406"/>
      <c r="E28" s="48"/>
      <c r="F28" s="536"/>
      <c r="G28" s="542"/>
      <c r="H28" s="540">
        <f>SUM(H18:H27)</f>
        <v>5038867.9400000004</v>
      </c>
      <c r="I28" s="54"/>
      <c r="J28" s="54">
        <f t="shared" ref="J28:L28" si="8">SUM(J18:J27)</f>
        <v>0</v>
      </c>
      <c r="K28" s="54">
        <f t="shared" si="8"/>
        <v>0</v>
      </c>
      <c r="L28" s="55">
        <f t="shared" si="8"/>
        <v>0</v>
      </c>
    </row>
    <row r="29" spans="2:15" ht="15.75" customHeight="1" x14ac:dyDescent="0.25">
      <c r="B29" s="46">
        <v>2</v>
      </c>
      <c r="C29" s="47" t="s">
        <v>98</v>
      </c>
      <c r="D29" s="48"/>
      <c r="E29" s="48"/>
      <c r="F29" s="536"/>
      <c r="G29" s="542"/>
      <c r="H29" s="308"/>
      <c r="I29" s="48"/>
      <c r="J29" s="48"/>
      <c r="K29" s="48"/>
      <c r="L29" s="49"/>
    </row>
    <row r="30" spans="2:15" ht="15.75" customHeight="1" x14ac:dyDescent="0.25">
      <c r="B30" s="46" t="s">
        <v>99</v>
      </c>
      <c r="C30" s="48" t="s">
        <v>51</v>
      </c>
      <c r="D30" s="48" t="s">
        <v>35</v>
      </c>
      <c r="E30" s="48">
        <v>800</v>
      </c>
      <c r="F30" s="535"/>
      <c r="G30" s="542"/>
      <c r="H30" s="539">
        <f t="shared" ref="H30:H34" si="9">E30*F30</f>
        <v>0</v>
      </c>
      <c r="I30" s="48">
        <f t="shared" ref="I30:I34" si="10">J$15</f>
        <v>0</v>
      </c>
      <c r="J30" s="51">
        <f t="shared" ref="J30:J34" si="11">H30*I30</f>
        <v>0</v>
      </c>
      <c r="K30" s="51">
        <f t="shared" ref="K30:K34" si="12">J30-L30</f>
        <v>0</v>
      </c>
      <c r="L30" s="49"/>
    </row>
    <row r="31" spans="2:15" ht="15.75" customHeight="1" x14ac:dyDescent="0.25">
      <c r="B31" s="46" t="s">
        <v>100</v>
      </c>
      <c r="C31" s="48" t="s">
        <v>36</v>
      </c>
      <c r="D31" s="48" t="s">
        <v>13</v>
      </c>
      <c r="E31" s="56">
        <v>400</v>
      </c>
      <c r="F31" s="537">
        <v>4000</v>
      </c>
      <c r="G31" s="542">
        <f t="shared" si="3"/>
        <v>4240</v>
      </c>
      <c r="H31" s="539">
        <f>E31*G31</f>
        <v>1696000</v>
      </c>
      <c r="I31" s="48">
        <f t="shared" si="10"/>
        <v>0</v>
      </c>
      <c r="J31" s="51">
        <f t="shared" si="11"/>
        <v>0</v>
      </c>
      <c r="K31" s="51">
        <f t="shared" si="12"/>
        <v>0</v>
      </c>
      <c r="L31" s="49"/>
    </row>
    <row r="32" spans="2:15" ht="15.75" customHeight="1" x14ac:dyDescent="0.25">
      <c r="B32" s="46" t="s">
        <v>101</v>
      </c>
      <c r="C32" s="48" t="s">
        <v>45</v>
      </c>
      <c r="D32" s="48" t="s">
        <v>13</v>
      </c>
      <c r="E32" s="57">
        <v>4</v>
      </c>
      <c r="F32" s="537">
        <v>68000</v>
      </c>
      <c r="G32" s="542">
        <f t="shared" si="3"/>
        <v>72080</v>
      </c>
      <c r="H32" s="539">
        <f t="shared" ref="H32:H34" si="13">E32*G32</f>
        <v>288320</v>
      </c>
      <c r="I32" s="48">
        <f t="shared" si="10"/>
        <v>0</v>
      </c>
      <c r="J32" s="51">
        <f t="shared" si="11"/>
        <v>0</v>
      </c>
      <c r="K32" s="51">
        <f t="shared" si="12"/>
        <v>0</v>
      </c>
      <c r="L32" s="49"/>
    </row>
    <row r="33" spans="2:12" ht="15.75" customHeight="1" x14ac:dyDescent="0.25">
      <c r="B33" s="46" t="s">
        <v>102</v>
      </c>
      <c r="C33" s="48" t="s">
        <v>47</v>
      </c>
      <c r="D33" s="48" t="s">
        <v>13</v>
      </c>
      <c r="E33" s="56">
        <v>16</v>
      </c>
      <c r="F33" s="537">
        <v>12500</v>
      </c>
      <c r="G33" s="542">
        <f t="shared" si="3"/>
        <v>13250</v>
      </c>
      <c r="H33" s="539">
        <f t="shared" si="13"/>
        <v>212000</v>
      </c>
      <c r="I33" s="48">
        <f t="shared" si="10"/>
        <v>0</v>
      </c>
      <c r="J33" s="51">
        <f t="shared" si="11"/>
        <v>0</v>
      </c>
      <c r="K33" s="51">
        <f t="shared" si="12"/>
        <v>0</v>
      </c>
      <c r="L33" s="49"/>
    </row>
    <row r="34" spans="2:12" ht="15.75" customHeight="1" x14ac:dyDescent="0.25">
      <c r="B34" s="46" t="s">
        <v>103</v>
      </c>
      <c r="C34" s="48" t="s">
        <v>50</v>
      </c>
      <c r="D34" s="48" t="s">
        <v>13</v>
      </c>
      <c r="E34" s="48">
        <v>1</v>
      </c>
      <c r="F34" s="537">
        <v>38000</v>
      </c>
      <c r="G34" s="542">
        <f t="shared" si="3"/>
        <v>40280</v>
      </c>
      <c r="H34" s="539">
        <f t="shared" si="13"/>
        <v>40280</v>
      </c>
      <c r="I34" s="48">
        <f t="shared" si="10"/>
        <v>0</v>
      </c>
      <c r="J34" s="51">
        <f t="shared" si="11"/>
        <v>0</v>
      </c>
      <c r="K34" s="51">
        <f t="shared" si="12"/>
        <v>0</v>
      </c>
      <c r="L34" s="49"/>
    </row>
    <row r="35" spans="2:12" ht="15.75" customHeight="1" x14ac:dyDescent="0.25">
      <c r="B35" s="423" t="s">
        <v>106</v>
      </c>
      <c r="C35" s="408"/>
      <c r="D35" s="406"/>
      <c r="E35" s="48"/>
      <c r="F35" s="536"/>
      <c r="G35" s="542"/>
      <c r="H35" s="540">
        <f>SUM(H30:H34)</f>
        <v>2236600</v>
      </c>
      <c r="I35" s="54"/>
      <c r="J35" s="54">
        <f t="shared" ref="J35:L35" si="14">SUM(J30:J34)</f>
        <v>0</v>
      </c>
      <c r="K35" s="54">
        <f t="shared" si="14"/>
        <v>0</v>
      </c>
      <c r="L35" s="55">
        <f t="shared" si="14"/>
        <v>0</v>
      </c>
    </row>
    <row r="36" spans="2:12" ht="15.75" customHeight="1" x14ac:dyDescent="0.25">
      <c r="B36" s="46">
        <v>3</v>
      </c>
      <c r="C36" s="47" t="s">
        <v>107</v>
      </c>
      <c r="D36" s="48"/>
      <c r="E36" s="48"/>
      <c r="F36" s="536"/>
      <c r="G36" s="542"/>
      <c r="H36" s="308"/>
      <c r="I36" s="48"/>
      <c r="J36" s="48"/>
      <c r="K36" s="48"/>
      <c r="L36" s="49"/>
    </row>
    <row r="37" spans="2:12" ht="15.75" customHeight="1" x14ac:dyDescent="0.25">
      <c r="B37" s="46" t="s">
        <v>125</v>
      </c>
      <c r="C37" s="48" t="s">
        <v>0</v>
      </c>
      <c r="D37" s="58">
        <v>0.05</v>
      </c>
      <c r="E37" s="48">
        <v>1</v>
      </c>
      <c r="F37" s="538">
        <v>237682</v>
      </c>
      <c r="G37" s="542">
        <f t="shared" si="3"/>
        <v>251942.92</v>
      </c>
      <c r="H37" s="539">
        <f>E37*G37</f>
        <v>251942.92</v>
      </c>
      <c r="I37" s="48">
        <f t="shared" ref="I37:I38" si="15">J$15</f>
        <v>0</v>
      </c>
      <c r="J37" s="51">
        <f t="shared" ref="J37:J38" si="16">H37*I37</f>
        <v>0</v>
      </c>
      <c r="K37" s="51">
        <f t="shared" ref="K37:K38" si="17">J37-L37</f>
        <v>0</v>
      </c>
      <c r="L37" s="53"/>
    </row>
    <row r="38" spans="2:12" ht="15.75" customHeight="1" x14ac:dyDescent="0.25">
      <c r="B38" s="46" t="s">
        <v>108</v>
      </c>
      <c r="C38" s="48" t="s">
        <v>1</v>
      </c>
      <c r="D38" s="58">
        <v>0.2</v>
      </c>
      <c r="E38" s="48">
        <v>1</v>
      </c>
      <c r="F38" s="538">
        <v>422000</v>
      </c>
      <c r="G38" s="542">
        <f t="shared" si="3"/>
        <v>447320</v>
      </c>
      <c r="H38" s="539">
        <f>E38*G38</f>
        <v>447320</v>
      </c>
      <c r="I38" s="48">
        <f t="shared" si="15"/>
        <v>0</v>
      </c>
      <c r="J38" s="51">
        <f t="shared" si="16"/>
        <v>0</v>
      </c>
      <c r="K38" s="51">
        <f t="shared" si="17"/>
        <v>0</v>
      </c>
      <c r="L38" s="53"/>
    </row>
    <row r="39" spans="2:12" ht="15.75" customHeight="1" x14ac:dyDescent="0.25">
      <c r="B39" s="423" t="s">
        <v>109</v>
      </c>
      <c r="C39" s="408"/>
      <c r="D39" s="406"/>
      <c r="E39" s="48"/>
      <c r="F39" s="536"/>
      <c r="G39" s="542"/>
      <c r="H39" s="540">
        <f>SUM(H37:H38)</f>
        <v>699262.92</v>
      </c>
      <c r="I39" s="54"/>
      <c r="J39" s="54">
        <f t="shared" ref="J39:L39" si="18">SUM(J37:J38)</f>
        <v>0</v>
      </c>
      <c r="K39" s="54">
        <f t="shared" si="18"/>
        <v>0</v>
      </c>
      <c r="L39" s="55">
        <f t="shared" si="18"/>
        <v>0</v>
      </c>
    </row>
    <row r="40" spans="2:12" ht="15.75" customHeight="1" x14ac:dyDescent="0.25">
      <c r="B40" s="423" t="s">
        <v>110</v>
      </c>
      <c r="C40" s="408"/>
      <c r="D40" s="406"/>
      <c r="E40" s="48"/>
      <c r="F40" s="536"/>
      <c r="G40" s="542"/>
      <c r="H40" s="540">
        <f>H39+H35+H28</f>
        <v>7974730.8600000003</v>
      </c>
      <c r="I40" s="54"/>
      <c r="J40" s="54">
        <f t="shared" ref="J40:L40" si="19">J39+J35+J28</f>
        <v>0</v>
      </c>
      <c r="K40" s="54">
        <f t="shared" si="19"/>
        <v>0</v>
      </c>
      <c r="L40" s="55">
        <f t="shared" si="19"/>
        <v>0</v>
      </c>
    </row>
    <row r="41" spans="2:12" ht="15.75" customHeight="1" x14ac:dyDescent="0.25">
      <c r="B41" s="46">
        <v>4</v>
      </c>
      <c r="C41" s="48" t="s">
        <v>111</v>
      </c>
      <c r="D41" s="58">
        <v>0.15</v>
      </c>
      <c r="E41" s="48">
        <v>1</v>
      </c>
      <c r="F41" s="538">
        <v>1128500</v>
      </c>
      <c r="G41" s="542">
        <f t="shared" si="3"/>
        <v>1196210</v>
      </c>
      <c r="H41" s="539">
        <f>E41*G41</f>
        <v>1196210</v>
      </c>
      <c r="I41" s="48">
        <f>J$15</f>
        <v>0</v>
      </c>
      <c r="J41" s="51">
        <f>H41*I41</f>
        <v>0</v>
      </c>
      <c r="K41" s="51">
        <f>J41-L41</f>
        <v>0</v>
      </c>
      <c r="L41" s="53"/>
    </row>
    <row r="42" spans="2:12" ht="15.75" customHeight="1" thickBot="1" x14ac:dyDescent="0.3">
      <c r="B42" s="428" t="s">
        <v>84</v>
      </c>
      <c r="C42" s="429"/>
      <c r="D42" s="430"/>
      <c r="E42" s="59"/>
      <c r="F42" s="59"/>
      <c r="G42" s="541"/>
      <c r="H42" s="60">
        <f>H40+H41</f>
        <v>9170940.8599999994</v>
      </c>
      <c r="I42" s="60"/>
      <c r="J42" s="60">
        <f t="shared" ref="J42:L42" si="20">J40+J41</f>
        <v>0</v>
      </c>
      <c r="K42" s="60">
        <f t="shared" si="20"/>
        <v>0</v>
      </c>
      <c r="L42" s="61">
        <f t="shared" si="20"/>
        <v>0</v>
      </c>
    </row>
    <row r="43" spans="2:12" ht="15.75" customHeight="1" x14ac:dyDescent="0.25"/>
    <row r="44" spans="2:12" ht="15.75" customHeight="1" x14ac:dyDescent="0.25">
      <c r="H44" s="64"/>
    </row>
    <row r="45" spans="2:12" ht="15.75" customHeight="1" x14ac:dyDescent="0.25">
      <c r="H45" s="29"/>
    </row>
    <row r="46" spans="2:12" ht="15.75" customHeight="1" x14ac:dyDescent="0.25">
      <c r="H46" s="66"/>
    </row>
    <row r="47" spans="2:12" ht="15.75" customHeight="1" x14ac:dyDescent="0.25"/>
    <row r="48" spans="2:12" ht="15.75" customHeight="1" x14ac:dyDescent="0.25"/>
  </sheetData>
  <mergeCells count="27">
    <mergeCell ref="B42:D42"/>
    <mergeCell ref="B10:C10"/>
    <mergeCell ref="B2:L2"/>
    <mergeCell ref="B3:L3"/>
    <mergeCell ref="B4:L4"/>
    <mergeCell ref="B5:L5"/>
    <mergeCell ref="B6:C6"/>
    <mergeCell ref="F6:L6"/>
    <mergeCell ref="F8:L10"/>
    <mergeCell ref="B7:C7"/>
    <mergeCell ref="F7:L7"/>
    <mergeCell ref="B8:C8"/>
    <mergeCell ref="B9:C9"/>
    <mergeCell ref="B11:C11"/>
    <mergeCell ref="F11:L11"/>
    <mergeCell ref="B12:C12"/>
    <mergeCell ref="B40:D40"/>
    <mergeCell ref="F12:L12"/>
    <mergeCell ref="B13:C13"/>
    <mergeCell ref="F13:L13"/>
    <mergeCell ref="B39:D39"/>
    <mergeCell ref="B14:C14"/>
    <mergeCell ref="F14:L14"/>
    <mergeCell ref="B15:I15"/>
    <mergeCell ref="J15:L15"/>
    <mergeCell ref="B28:D28"/>
    <mergeCell ref="B35:D35"/>
  </mergeCells>
  <phoneticPr fontId="37" type="noConversion"/>
  <pageMargins left="0.7" right="0.7" top="0.75" bottom="0.75" header="0.3" footer="0.3"/>
  <pageSetup paperSize="9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49"/>
  <sheetViews>
    <sheetView workbookViewId="0">
      <selection activeCell="B4" sqref="B4:L4"/>
    </sheetView>
  </sheetViews>
  <sheetFormatPr baseColWidth="10" defaultColWidth="14.42578125" defaultRowHeight="15" x14ac:dyDescent="0.25"/>
  <cols>
    <col min="1" max="1" width="10.7109375" customWidth="1"/>
    <col min="2" max="2" width="7" customWidth="1"/>
    <col min="3" max="3" width="27.42578125" customWidth="1"/>
    <col min="4" max="4" width="8.42578125" customWidth="1"/>
    <col min="5" max="5" width="8.7109375" customWidth="1"/>
    <col min="6" max="7" width="10.42578125" customWidth="1"/>
    <col min="8" max="8" width="11.85546875" customWidth="1"/>
    <col min="9" max="9" width="10.7109375" customWidth="1"/>
    <col min="10" max="10" width="13" customWidth="1"/>
    <col min="11" max="11" width="12.42578125" customWidth="1"/>
    <col min="12" max="12" width="12.7109375" customWidth="1"/>
    <col min="13" max="27" width="10.7109375" customWidth="1"/>
  </cols>
  <sheetData>
    <row r="1" spans="2:12" ht="15.75" thickBot="1" x14ac:dyDescent="0.3"/>
    <row r="2" spans="2:12" x14ac:dyDescent="0.25">
      <c r="B2" s="372" t="s">
        <v>55</v>
      </c>
      <c r="C2" s="373"/>
      <c r="D2" s="373"/>
      <c r="E2" s="373"/>
      <c r="F2" s="373"/>
      <c r="G2" s="373"/>
      <c r="H2" s="373"/>
      <c r="I2" s="373"/>
      <c r="J2" s="373"/>
      <c r="K2" s="373"/>
      <c r="L2" s="374"/>
    </row>
    <row r="3" spans="2:12" x14ac:dyDescent="0.25">
      <c r="B3" s="375" t="s">
        <v>302</v>
      </c>
      <c r="C3" s="376"/>
      <c r="D3" s="376"/>
      <c r="E3" s="376"/>
      <c r="F3" s="376"/>
      <c r="G3" s="376"/>
      <c r="H3" s="376"/>
      <c r="I3" s="376"/>
      <c r="J3" s="376"/>
      <c r="K3" s="376"/>
      <c r="L3" s="377"/>
    </row>
    <row r="4" spans="2:12" x14ac:dyDescent="0.25">
      <c r="B4" s="375" t="s">
        <v>141</v>
      </c>
      <c r="C4" s="376"/>
      <c r="D4" s="376"/>
      <c r="E4" s="376"/>
      <c r="F4" s="376"/>
      <c r="G4" s="376"/>
      <c r="H4" s="376"/>
      <c r="I4" s="376"/>
      <c r="J4" s="376"/>
      <c r="K4" s="376"/>
      <c r="L4" s="377"/>
    </row>
    <row r="5" spans="2:12" x14ac:dyDescent="0.25">
      <c r="B5" s="375" t="s">
        <v>57</v>
      </c>
      <c r="C5" s="376"/>
      <c r="D5" s="376"/>
      <c r="E5" s="376"/>
      <c r="F5" s="376"/>
      <c r="G5" s="376"/>
      <c r="H5" s="376"/>
      <c r="I5" s="376"/>
      <c r="J5" s="376"/>
      <c r="K5" s="376"/>
      <c r="L5" s="377"/>
    </row>
    <row r="6" spans="2:12" x14ac:dyDescent="0.25">
      <c r="B6" s="378" t="s">
        <v>258</v>
      </c>
      <c r="C6" s="379"/>
      <c r="D6" s="97" t="s">
        <v>35</v>
      </c>
      <c r="E6" s="97" t="s">
        <v>59</v>
      </c>
      <c r="F6" s="380" t="s">
        <v>60</v>
      </c>
      <c r="G6" s="520"/>
      <c r="H6" s="381"/>
      <c r="I6" s="381"/>
      <c r="J6" s="381"/>
      <c r="K6" s="381"/>
      <c r="L6" s="382"/>
    </row>
    <row r="7" spans="2:12" ht="22.5" customHeight="1" x14ac:dyDescent="0.25">
      <c r="B7" s="383" t="s">
        <v>61</v>
      </c>
      <c r="C7" s="379"/>
      <c r="D7" s="98" t="s">
        <v>127</v>
      </c>
      <c r="E7" s="98">
        <v>1</v>
      </c>
      <c r="F7" s="384" t="s">
        <v>128</v>
      </c>
      <c r="G7" s="521"/>
      <c r="H7" s="381"/>
      <c r="I7" s="381"/>
      <c r="J7" s="381"/>
      <c r="K7" s="381"/>
      <c r="L7" s="382"/>
    </row>
    <row r="8" spans="2:12" ht="15" customHeight="1" x14ac:dyDescent="0.25">
      <c r="B8" s="383" t="s">
        <v>129</v>
      </c>
      <c r="C8" s="379"/>
      <c r="D8" s="98" t="s">
        <v>22</v>
      </c>
      <c r="E8" s="99">
        <v>1372</v>
      </c>
      <c r="F8" s="385" t="s">
        <v>142</v>
      </c>
      <c r="G8" s="522"/>
      <c r="H8" s="386"/>
      <c r="I8" s="386"/>
      <c r="J8" s="386"/>
      <c r="K8" s="386"/>
      <c r="L8" s="387"/>
    </row>
    <row r="9" spans="2:12" x14ac:dyDescent="0.25">
      <c r="B9" s="383" t="s">
        <v>115</v>
      </c>
      <c r="C9" s="379"/>
      <c r="D9" s="98" t="s">
        <v>116</v>
      </c>
      <c r="E9" s="100">
        <v>0.1</v>
      </c>
      <c r="F9" s="389"/>
      <c r="G9" s="390"/>
      <c r="H9" s="390"/>
      <c r="I9" s="390"/>
      <c r="J9" s="390"/>
      <c r="K9" s="390"/>
      <c r="L9" s="391"/>
    </row>
    <row r="10" spans="2:12" ht="15" customHeight="1" x14ac:dyDescent="0.25">
      <c r="B10" s="392" t="s">
        <v>132</v>
      </c>
      <c r="C10" s="379"/>
      <c r="D10" s="98" t="s">
        <v>13</v>
      </c>
      <c r="E10" s="101">
        <v>686</v>
      </c>
      <c r="F10" s="384" t="s">
        <v>118</v>
      </c>
      <c r="G10" s="521"/>
      <c r="H10" s="381"/>
      <c r="I10" s="381"/>
      <c r="J10" s="381"/>
      <c r="K10" s="381"/>
      <c r="L10" s="382"/>
    </row>
    <row r="11" spans="2:12" ht="15" customHeight="1" x14ac:dyDescent="0.25">
      <c r="B11" s="392" t="s">
        <v>133</v>
      </c>
      <c r="C11" s="379"/>
      <c r="D11" s="98" t="s">
        <v>13</v>
      </c>
      <c r="E11" s="101">
        <v>27.44</v>
      </c>
      <c r="F11" s="384" t="s">
        <v>120</v>
      </c>
      <c r="G11" s="521"/>
      <c r="H11" s="381"/>
      <c r="I11" s="381"/>
      <c r="J11" s="381"/>
      <c r="K11" s="381"/>
      <c r="L11" s="382"/>
    </row>
    <row r="12" spans="2:12" ht="15" customHeight="1" x14ac:dyDescent="0.25">
      <c r="B12" s="392" t="s">
        <v>134</v>
      </c>
      <c r="C12" s="379"/>
      <c r="D12" s="98" t="s">
        <v>13</v>
      </c>
      <c r="E12" s="98">
        <v>1</v>
      </c>
      <c r="F12" s="384" t="s">
        <v>122</v>
      </c>
      <c r="G12" s="521"/>
      <c r="H12" s="381"/>
      <c r="I12" s="381"/>
      <c r="J12" s="381"/>
      <c r="K12" s="381"/>
      <c r="L12" s="382"/>
    </row>
    <row r="13" spans="2:12" ht="15" customHeight="1" x14ac:dyDescent="0.25">
      <c r="B13" s="392" t="s">
        <v>135</v>
      </c>
      <c r="C13" s="379"/>
      <c r="D13" s="98" t="s">
        <v>13</v>
      </c>
      <c r="E13" s="102">
        <v>6.86</v>
      </c>
      <c r="F13" s="384" t="s">
        <v>124</v>
      </c>
      <c r="G13" s="521"/>
      <c r="H13" s="381"/>
      <c r="I13" s="381"/>
      <c r="J13" s="381"/>
      <c r="K13" s="381"/>
      <c r="L13" s="382"/>
    </row>
    <row r="14" spans="2:12" ht="15" customHeight="1" x14ac:dyDescent="0.25">
      <c r="B14" s="393" t="s">
        <v>80</v>
      </c>
      <c r="C14" s="381"/>
      <c r="D14" s="381"/>
      <c r="E14" s="381"/>
      <c r="F14" s="381"/>
      <c r="G14" s="381"/>
      <c r="H14" s="381"/>
      <c r="I14" s="379"/>
      <c r="J14" s="397">
        <v>0</v>
      </c>
      <c r="K14" s="398"/>
      <c r="L14" s="399"/>
    </row>
    <row r="15" spans="2:12" ht="33.75" x14ac:dyDescent="0.25">
      <c r="B15" s="103" t="s">
        <v>81</v>
      </c>
      <c r="C15" s="104" t="s">
        <v>258</v>
      </c>
      <c r="D15" s="104" t="s">
        <v>35</v>
      </c>
      <c r="E15" s="104" t="s">
        <v>59</v>
      </c>
      <c r="F15" s="104" t="s">
        <v>298</v>
      </c>
      <c r="G15" s="104" t="s">
        <v>299</v>
      </c>
      <c r="H15" s="104" t="s">
        <v>259</v>
      </c>
      <c r="I15" s="104" t="s">
        <v>83</v>
      </c>
      <c r="J15" s="104" t="s">
        <v>84</v>
      </c>
      <c r="K15" s="104" t="s">
        <v>85</v>
      </c>
      <c r="L15" s="105" t="s">
        <v>86</v>
      </c>
    </row>
    <row r="16" spans="2:12" x14ac:dyDescent="0.25">
      <c r="B16" s="106">
        <v>1</v>
      </c>
      <c r="C16" s="107" t="s">
        <v>87</v>
      </c>
      <c r="D16" s="108"/>
      <c r="E16" s="108"/>
      <c r="F16" s="108"/>
      <c r="G16" s="108"/>
      <c r="H16" s="108"/>
      <c r="I16" s="108"/>
      <c r="J16" s="108"/>
      <c r="K16" s="108"/>
      <c r="L16" s="109"/>
    </row>
    <row r="17" spans="2:12" x14ac:dyDescent="0.25">
      <c r="B17" s="106" t="s">
        <v>88</v>
      </c>
      <c r="C17" s="108" t="s">
        <v>18</v>
      </c>
      <c r="D17" s="108" t="s">
        <v>5</v>
      </c>
      <c r="E17" s="108">
        <v>1372</v>
      </c>
      <c r="F17" s="108">
        <v>1019</v>
      </c>
      <c r="G17" s="108">
        <f>F17*1.06</f>
        <v>1080.1400000000001</v>
      </c>
      <c r="H17" s="110">
        <f>E17*G17</f>
        <v>1481952.08</v>
      </c>
      <c r="I17" s="108">
        <f t="shared" ref="I17:I26" si="0">J$14</f>
        <v>0</v>
      </c>
      <c r="J17" s="110">
        <f t="shared" ref="J17:J26" si="1">H17*I17</f>
        <v>0</v>
      </c>
      <c r="K17" s="110">
        <f t="shared" ref="K17:K26" si="2">J17-L17</f>
        <v>0</v>
      </c>
      <c r="L17" s="109"/>
    </row>
    <row r="18" spans="2:12" x14ac:dyDescent="0.25">
      <c r="B18" s="106" t="s">
        <v>89</v>
      </c>
      <c r="C18" s="108" t="s">
        <v>19</v>
      </c>
      <c r="D18" s="108" t="s">
        <v>5</v>
      </c>
      <c r="E18" s="108">
        <v>1372</v>
      </c>
      <c r="F18" s="108">
        <v>489</v>
      </c>
      <c r="G18" s="108">
        <f t="shared" ref="G18:G40" si="3">F18*1.06</f>
        <v>518.34</v>
      </c>
      <c r="H18" s="110">
        <f t="shared" ref="H18:H26" si="4">E18*G18</f>
        <v>711162.4800000001</v>
      </c>
      <c r="I18" s="108">
        <f t="shared" si="0"/>
        <v>0</v>
      </c>
      <c r="J18" s="110">
        <f t="shared" si="1"/>
        <v>0</v>
      </c>
      <c r="K18" s="110">
        <f t="shared" si="2"/>
        <v>0</v>
      </c>
      <c r="L18" s="109"/>
    </row>
    <row r="19" spans="2:12" x14ac:dyDescent="0.25">
      <c r="B19" s="106" t="s">
        <v>90</v>
      </c>
      <c r="C19" s="108" t="s">
        <v>20</v>
      </c>
      <c r="D19" s="108" t="s">
        <v>7</v>
      </c>
      <c r="E19" s="108">
        <v>1372</v>
      </c>
      <c r="F19" s="108">
        <v>1019</v>
      </c>
      <c r="G19" s="108">
        <f t="shared" si="3"/>
        <v>1080.1400000000001</v>
      </c>
      <c r="H19" s="110">
        <f t="shared" si="4"/>
        <v>1481952.08</v>
      </c>
      <c r="I19" s="108">
        <f t="shared" si="0"/>
        <v>0</v>
      </c>
      <c r="J19" s="110">
        <f t="shared" si="1"/>
        <v>0</v>
      </c>
      <c r="K19" s="110">
        <f t="shared" si="2"/>
        <v>0</v>
      </c>
      <c r="L19" s="109"/>
    </row>
    <row r="20" spans="2:12" x14ac:dyDescent="0.25">
      <c r="B20" s="106" t="s">
        <v>91</v>
      </c>
      <c r="C20" s="108" t="s">
        <v>21</v>
      </c>
      <c r="D20" s="108" t="s">
        <v>22</v>
      </c>
      <c r="E20" s="108">
        <v>1372</v>
      </c>
      <c r="F20" s="108">
        <v>873</v>
      </c>
      <c r="G20" s="108">
        <f t="shared" si="3"/>
        <v>925.38</v>
      </c>
      <c r="H20" s="110">
        <f t="shared" si="4"/>
        <v>1269621.3600000001</v>
      </c>
      <c r="I20" s="108">
        <f t="shared" si="0"/>
        <v>0</v>
      </c>
      <c r="J20" s="110">
        <f t="shared" si="1"/>
        <v>0</v>
      </c>
      <c r="K20" s="110">
        <f t="shared" si="2"/>
        <v>0</v>
      </c>
      <c r="L20" s="109"/>
    </row>
    <row r="21" spans="2:12" ht="15.75" customHeight="1" x14ac:dyDescent="0.25">
      <c r="B21" s="106" t="s">
        <v>92</v>
      </c>
      <c r="C21" s="108" t="s">
        <v>23</v>
      </c>
      <c r="D21" s="108" t="s">
        <v>22</v>
      </c>
      <c r="E21" s="108">
        <v>1372</v>
      </c>
      <c r="F21" s="108">
        <v>764</v>
      </c>
      <c r="G21" s="108">
        <f t="shared" si="3"/>
        <v>809.84</v>
      </c>
      <c r="H21" s="110">
        <f t="shared" si="4"/>
        <v>1111100.48</v>
      </c>
      <c r="I21" s="108">
        <f t="shared" si="0"/>
        <v>0</v>
      </c>
      <c r="J21" s="110">
        <f t="shared" si="1"/>
        <v>0</v>
      </c>
      <c r="K21" s="110">
        <f t="shared" si="2"/>
        <v>0</v>
      </c>
      <c r="L21" s="109"/>
    </row>
    <row r="22" spans="2:12" ht="15.75" customHeight="1" x14ac:dyDescent="0.25">
      <c r="B22" s="106" t="s">
        <v>93</v>
      </c>
      <c r="C22" s="62" t="s">
        <v>28</v>
      </c>
      <c r="D22" s="11" t="s">
        <v>22</v>
      </c>
      <c r="E22" s="108">
        <v>137</v>
      </c>
      <c r="F22" s="108">
        <v>1019</v>
      </c>
      <c r="G22" s="108">
        <f t="shared" si="3"/>
        <v>1080.1400000000001</v>
      </c>
      <c r="H22" s="110">
        <f t="shared" si="4"/>
        <v>147979.18000000002</v>
      </c>
      <c r="I22" s="108">
        <f t="shared" ref="I22" si="5">J$14</f>
        <v>0</v>
      </c>
      <c r="J22" s="110">
        <f t="shared" ref="J22" si="6">H22*I22</f>
        <v>0</v>
      </c>
      <c r="K22" s="110">
        <f t="shared" ref="K22" si="7">J22-L22</f>
        <v>0</v>
      </c>
      <c r="L22" s="109"/>
    </row>
    <row r="23" spans="2:12" ht="15.75" customHeight="1" x14ac:dyDescent="0.25">
      <c r="B23" s="106" t="s">
        <v>94</v>
      </c>
      <c r="C23" s="108" t="s">
        <v>24</v>
      </c>
      <c r="D23" s="108" t="s">
        <v>22</v>
      </c>
      <c r="E23" s="108">
        <v>137</v>
      </c>
      <c r="F23" s="108">
        <v>815</v>
      </c>
      <c r="G23" s="108">
        <f t="shared" si="3"/>
        <v>863.90000000000009</v>
      </c>
      <c r="H23" s="110">
        <f t="shared" si="4"/>
        <v>118354.30000000002</v>
      </c>
      <c r="I23" s="108">
        <f t="shared" si="0"/>
        <v>0</v>
      </c>
      <c r="J23" s="110">
        <f t="shared" si="1"/>
        <v>0</v>
      </c>
      <c r="K23" s="110">
        <f t="shared" si="2"/>
        <v>0</v>
      </c>
      <c r="L23" s="109"/>
    </row>
    <row r="24" spans="2:12" ht="15.75" customHeight="1" x14ac:dyDescent="0.25">
      <c r="B24" s="106" t="s">
        <v>95</v>
      </c>
      <c r="C24" s="108" t="s">
        <v>25</v>
      </c>
      <c r="D24" s="108" t="s">
        <v>22</v>
      </c>
      <c r="E24" s="108">
        <v>1372</v>
      </c>
      <c r="F24" s="108">
        <v>407</v>
      </c>
      <c r="G24" s="108">
        <f t="shared" si="3"/>
        <v>431.42</v>
      </c>
      <c r="H24" s="110">
        <f t="shared" si="4"/>
        <v>591908.24</v>
      </c>
      <c r="I24" s="108">
        <f t="shared" si="0"/>
        <v>0</v>
      </c>
      <c r="J24" s="110">
        <f t="shared" si="1"/>
        <v>0</v>
      </c>
      <c r="K24" s="110">
        <f t="shared" si="2"/>
        <v>0</v>
      </c>
      <c r="L24" s="109"/>
    </row>
    <row r="25" spans="2:12" ht="15.75" customHeight="1" x14ac:dyDescent="0.25">
      <c r="B25" s="106" t="s">
        <v>96</v>
      </c>
      <c r="C25" s="108" t="s">
        <v>26</v>
      </c>
      <c r="D25" s="108" t="s">
        <v>22</v>
      </c>
      <c r="E25" s="108">
        <v>1372</v>
      </c>
      <c r="F25" s="108">
        <v>306</v>
      </c>
      <c r="G25" s="108">
        <f t="shared" si="3"/>
        <v>324.36</v>
      </c>
      <c r="H25" s="110">
        <f t="shared" si="4"/>
        <v>445021.92000000004</v>
      </c>
      <c r="I25" s="108">
        <f t="shared" si="0"/>
        <v>0</v>
      </c>
      <c r="J25" s="110">
        <f t="shared" si="1"/>
        <v>0</v>
      </c>
      <c r="K25" s="110">
        <f t="shared" si="2"/>
        <v>0</v>
      </c>
      <c r="L25" s="109"/>
    </row>
    <row r="26" spans="2:12" ht="15.75" customHeight="1" x14ac:dyDescent="0.25">
      <c r="B26" s="106" t="s">
        <v>143</v>
      </c>
      <c r="C26" s="108" t="s">
        <v>27</v>
      </c>
      <c r="D26" s="108" t="s">
        <v>13</v>
      </c>
      <c r="E26" s="111">
        <v>3465</v>
      </c>
      <c r="F26" s="108">
        <v>349</v>
      </c>
      <c r="G26" s="108">
        <f t="shared" si="3"/>
        <v>369.94</v>
      </c>
      <c r="H26" s="110">
        <f t="shared" si="4"/>
        <v>1281842.1000000001</v>
      </c>
      <c r="I26" s="108">
        <f t="shared" si="0"/>
        <v>0</v>
      </c>
      <c r="J26" s="110">
        <f t="shared" si="1"/>
        <v>0</v>
      </c>
      <c r="K26" s="110">
        <f t="shared" si="2"/>
        <v>0</v>
      </c>
      <c r="L26" s="109"/>
    </row>
    <row r="27" spans="2:12" ht="15.75" customHeight="1" x14ac:dyDescent="0.25">
      <c r="B27" s="393" t="s">
        <v>97</v>
      </c>
      <c r="C27" s="381"/>
      <c r="D27" s="379"/>
      <c r="E27" s="108"/>
      <c r="F27" s="108"/>
      <c r="G27" s="108"/>
      <c r="H27" s="112">
        <f>SUM(H17:H26)</f>
        <v>8640894.2200000007</v>
      </c>
      <c r="I27" s="112"/>
      <c r="J27" s="112">
        <f t="shared" ref="J27:L27" si="8">SUM(J17:J26)</f>
        <v>0</v>
      </c>
      <c r="K27" s="112">
        <f t="shared" si="8"/>
        <v>0</v>
      </c>
      <c r="L27" s="113">
        <f t="shared" si="8"/>
        <v>0</v>
      </c>
    </row>
    <row r="28" spans="2:12" ht="15.75" customHeight="1" x14ac:dyDescent="0.25">
      <c r="B28" s="106">
        <v>2</v>
      </c>
      <c r="C28" s="107" t="s">
        <v>98</v>
      </c>
      <c r="D28" s="108"/>
      <c r="E28" s="108"/>
      <c r="F28" s="108"/>
      <c r="G28" s="108"/>
      <c r="H28" s="108"/>
      <c r="I28" s="108"/>
      <c r="J28" s="108"/>
      <c r="K28" s="108"/>
      <c r="L28" s="109"/>
    </row>
    <row r="29" spans="2:12" ht="15.75" customHeight="1" x14ac:dyDescent="0.25">
      <c r="B29" s="106" t="s">
        <v>99</v>
      </c>
      <c r="C29" s="108" t="s">
        <v>51</v>
      </c>
      <c r="D29" s="108" t="s">
        <v>35</v>
      </c>
      <c r="E29" s="108">
        <v>1372</v>
      </c>
      <c r="F29" s="108"/>
      <c r="G29" s="108"/>
      <c r="H29" s="110">
        <f t="shared" ref="H29:H33" si="9">E29*F29</f>
        <v>0</v>
      </c>
      <c r="I29" s="108">
        <f t="shared" ref="I29:I33" si="10">J$14</f>
        <v>0</v>
      </c>
      <c r="J29" s="110">
        <f t="shared" ref="J29:J33" si="11">H29*I29</f>
        <v>0</v>
      </c>
      <c r="K29" s="110">
        <f t="shared" ref="K29:K33" si="12">J29-L29</f>
        <v>0</v>
      </c>
      <c r="L29" s="109"/>
    </row>
    <row r="30" spans="2:12" ht="15.75" customHeight="1" x14ac:dyDescent="0.25">
      <c r="B30" s="106" t="s">
        <v>100</v>
      </c>
      <c r="C30" s="108" t="s">
        <v>36</v>
      </c>
      <c r="D30" s="108" t="s">
        <v>13</v>
      </c>
      <c r="E30" s="114">
        <v>686</v>
      </c>
      <c r="F30" s="110">
        <v>4000</v>
      </c>
      <c r="G30" s="108">
        <f t="shared" si="3"/>
        <v>4240</v>
      </c>
      <c r="H30" s="110">
        <f>E30*G30</f>
        <v>2908640</v>
      </c>
      <c r="I30" s="108">
        <f t="shared" si="10"/>
        <v>0</v>
      </c>
      <c r="J30" s="110">
        <f t="shared" si="11"/>
        <v>0</v>
      </c>
      <c r="K30" s="110">
        <f t="shared" si="12"/>
        <v>0</v>
      </c>
      <c r="L30" s="109"/>
    </row>
    <row r="31" spans="2:12" ht="15.75" customHeight="1" x14ac:dyDescent="0.25">
      <c r="B31" s="106" t="s">
        <v>101</v>
      </c>
      <c r="C31" s="108" t="s">
        <v>45</v>
      </c>
      <c r="D31" s="108" t="s">
        <v>13</v>
      </c>
      <c r="E31" s="115">
        <v>6.86</v>
      </c>
      <c r="F31" s="110">
        <v>68000</v>
      </c>
      <c r="G31" s="108">
        <f t="shared" si="3"/>
        <v>72080</v>
      </c>
      <c r="H31" s="110">
        <f t="shared" ref="H31:H33" si="13">E31*G31</f>
        <v>494468.80000000005</v>
      </c>
      <c r="I31" s="108">
        <f t="shared" si="10"/>
        <v>0</v>
      </c>
      <c r="J31" s="110">
        <f t="shared" si="11"/>
        <v>0</v>
      </c>
      <c r="K31" s="110">
        <f t="shared" si="12"/>
        <v>0</v>
      </c>
      <c r="L31" s="109"/>
    </row>
    <row r="32" spans="2:12" ht="15.75" customHeight="1" x14ac:dyDescent="0.25">
      <c r="B32" s="106" t="s">
        <v>102</v>
      </c>
      <c r="C32" s="108" t="s">
        <v>47</v>
      </c>
      <c r="D32" s="108" t="s">
        <v>13</v>
      </c>
      <c r="E32" s="114">
        <v>27.44</v>
      </c>
      <c r="F32" s="110">
        <v>12500</v>
      </c>
      <c r="G32" s="108">
        <f t="shared" si="3"/>
        <v>13250</v>
      </c>
      <c r="H32" s="110">
        <f t="shared" si="13"/>
        <v>363580</v>
      </c>
      <c r="I32" s="108">
        <f t="shared" si="10"/>
        <v>0</v>
      </c>
      <c r="J32" s="110">
        <f t="shared" si="11"/>
        <v>0</v>
      </c>
      <c r="K32" s="110">
        <f t="shared" si="12"/>
        <v>0</v>
      </c>
      <c r="L32" s="109"/>
    </row>
    <row r="33" spans="2:12" ht="15.75" customHeight="1" x14ac:dyDescent="0.25">
      <c r="B33" s="106" t="s">
        <v>103</v>
      </c>
      <c r="C33" s="108" t="s">
        <v>50</v>
      </c>
      <c r="D33" s="108" t="s">
        <v>13</v>
      </c>
      <c r="E33" s="108">
        <v>1</v>
      </c>
      <c r="F33" s="110">
        <v>38000</v>
      </c>
      <c r="G33" s="108">
        <f t="shared" si="3"/>
        <v>40280</v>
      </c>
      <c r="H33" s="110">
        <f t="shared" si="13"/>
        <v>40280</v>
      </c>
      <c r="I33" s="108">
        <f t="shared" si="10"/>
        <v>0</v>
      </c>
      <c r="J33" s="110">
        <f t="shared" si="11"/>
        <v>0</v>
      </c>
      <c r="K33" s="110">
        <f t="shared" si="12"/>
        <v>0</v>
      </c>
      <c r="L33" s="109"/>
    </row>
    <row r="34" spans="2:12" ht="15.75" customHeight="1" x14ac:dyDescent="0.25">
      <c r="B34" s="393" t="s">
        <v>106</v>
      </c>
      <c r="C34" s="381"/>
      <c r="D34" s="379"/>
      <c r="E34" s="108"/>
      <c r="F34" s="108"/>
      <c r="G34" s="108"/>
      <c r="H34" s="112">
        <f>SUM(H29:H33)</f>
        <v>3806968.8</v>
      </c>
      <c r="I34" s="112"/>
      <c r="J34" s="112">
        <f t="shared" ref="J34:L34" si="14">SUM(J29:J33)</f>
        <v>0</v>
      </c>
      <c r="K34" s="112">
        <f t="shared" si="14"/>
        <v>0</v>
      </c>
      <c r="L34" s="113">
        <f t="shared" si="14"/>
        <v>0</v>
      </c>
    </row>
    <row r="35" spans="2:12" ht="15.75" customHeight="1" x14ac:dyDescent="0.25">
      <c r="B35" s="106">
        <v>3</v>
      </c>
      <c r="C35" s="107" t="s">
        <v>107</v>
      </c>
      <c r="D35" s="108"/>
      <c r="E35" s="108"/>
      <c r="F35" s="108"/>
      <c r="G35" s="108"/>
      <c r="H35" s="108"/>
      <c r="I35" s="108"/>
      <c r="J35" s="108"/>
      <c r="K35" s="108"/>
      <c r="L35" s="109"/>
    </row>
    <row r="36" spans="2:12" ht="15.75" customHeight="1" x14ac:dyDescent="0.25">
      <c r="B36" s="106" t="s">
        <v>125</v>
      </c>
      <c r="C36" s="108" t="s">
        <v>0</v>
      </c>
      <c r="D36" s="116">
        <v>0.05</v>
      </c>
      <c r="E36" s="108">
        <v>1</v>
      </c>
      <c r="F36" s="110">
        <v>407589</v>
      </c>
      <c r="G36" s="108">
        <f t="shared" si="3"/>
        <v>432044.34</v>
      </c>
      <c r="H36" s="110">
        <f>E36*G36</f>
        <v>432044.34</v>
      </c>
      <c r="I36" s="108">
        <f t="shared" ref="I36:I37" si="15">J$14</f>
        <v>0</v>
      </c>
      <c r="J36" s="110">
        <f t="shared" ref="J36:J37" si="16">H36*I36</f>
        <v>0</v>
      </c>
      <c r="K36" s="110">
        <f t="shared" ref="K36:K37" si="17">J36-L36</f>
        <v>0</v>
      </c>
      <c r="L36" s="109"/>
    </row>
    <row r="37" spans="2:12" ht="15.75" customHeight="1" x14ac:dyDescent="0.25">
      <c r="B37" s="106" t="s">
        <v>108</v>
      </c>
      <c r="C37" s="108" t="s">
        <v>1</v>
      </c>
      <c r="D37" s="116">
        <v>0.2</v>
      </c>
      <c r="E37" s="108">
        <v>1</v>
      </c>
      <c r="F37" s="110">
        <v>718296</v>
      </c>
      <c r="G37" s="108">
        <f t="shared" si="3"/>
        <v>761393.76</v>
      </c>
      <c r="H37" s="110">
        <f>E37*G37</f>
        <v>761393.76</v>
      </c>
      <c r="I37" s="108">
        <f t="shared" si="15"/>
        <v>0</v>
      </c>
      <c r="J37" s="110">
        <f t="shared" si="16"/>
        <v>0</v>
      </c>
      <c r="K37" s="110">
        <f t="shared" si="17"/>
        <v>0</v>
      </c>
      <c r="L37" s="109"/>
    </row>
    <row r="38" spans="2:12" ht="15.75" customHeight="1" x14ac:dyDescent="0.25">
      <c r="B38" s="393" t="s">
        <v>109</v>
      </c>
      <c r="C38" s="381"/>
      <c r="D38" s="379"/>
      <c r="E38" s="108"/>
      <c r="F38" s="108"/>
      <c r="G38" s="108"/>
      <c r="H38" s="112">
        <f>SUM(H36:H37)</f>
        <v>1193438.1000000001</v>
      </c>
      <c r="I38" s="112"/>
      <c r="J38" s="112">
        <f t="shared" ref="J38:L38" si="18">SUM(J36:J37)</f>
        <v>0</v>
      </c>
      <c r="K38" s="112">
        <f t="shared" si="18"/>
        <v>0</v>
      </c>
      <c r="L38" s="113">
        <f t="shared" si="18"/>
        <v>0</v>
      </c>
    </row>
    <row r="39" spans="2:12" ht="15.75" customHeight="1" x14ac:dyDescent="0.25">
      <c r="B39" s="393" t="s">
        <v>110</v>
      </c>
      <c r="C39" s="381"/>
      <c r="D39" s="379"/>
      <c r="E39" s="108"/>
      <c r="F39" s="108"/>
      <c r="G39" s="108"/>
      <c r="H39" s="112">
        <f>H38+H34+H27</f>
        <v>13641301.120000001</v>
      </c>
      <c r="I39" s="112"/>
      <c r="J39" s="112">
        <f t="shared" ref="J39:L39" si="19">J38+J34+J27</f>
        <v>0</v>
      </c>
      <c r="K39" s="112">
        <f t="shared" si="19"/>
        <v>0</v>
      </c>
      <c r="L39" s="113">
        <f t="shared" si="19"/>
        <v>0</v>
      </c>
    </row>
    <row r="40" spans="2:12" ht="15.75" customHeight="1" x14ac:dyDescent="0.25">
      <c r="B40" s="106">
        <v>4</v>
      </c>
      <c r="C40" s="108" t="s">
        <v>111</v>
      </c>
      <c r="D40" s="116">
        <v>0.15</v>
      </c>
      <c r="E40" s="108">
        <v>1</v>
      </c>
      <c r="F40" s="110">
        <v>1930373</v>
      </c>
      <c r="G40" s="108">
        <f t="shared" si="3"/>
        <v>2046195.3800000001</v>
      </c>
      <c r="H40" s="110">
        <f>E40*G40</f>
        <v>2046195.3800000001</v>
      </c>
      <c r="I40" s="108">
        <f>J$14</f>
        <v>0</v>
      </c>
      <c r="J40" s="110">
        <f>H40*I40</f>
        <v>0</v>
      </c>
      <c r="K40" s="110">
        <f>J40-L40</f>
        <v>0</v>
      </c>
      <c r="L40" s="109"/>
    </row>
    <row r="41" spans="2:12" ht="15.75" customHeight="1" thickBot="1" x14ac:dyDescent="0.3">
      <c r="B41" s="394" t="s">
        <v>84</v>
      </c>
      <c r="C41" s="395"/>
      <c r="D41" s="396"/>
      <c r="E41" s="117"/>
      <c r="F41" s="117"/>
      <c r="G41" s="117"/>
      <c r="H41" s="118">
        <f>H39+H40</f>
        <v>15687496.500000002</v>
      </c>
      <c r="I41" s="118"/>
      <c r="J41" s="118">
        <f t="shared" ref="J41:L41" si="20">J39+J40</f>
        <v>0</v>
      </c>
      <c r="K41" s="118">
        <f t="shared" si="20"/>
        <v>0</v>
      </c>
      <c r="L41" s="119">
        <f t="shared" si="20"/>
        <v>0</v>
      </c>
    </row>
    <row r="42" spans="2:12" ht="15.75" customHeight="1" x14ac:dyDescent="0.25"/>
    <row r="43" spans="2:12" ht="15.75" customHeight="1" x14ac:dyDescent="0.25">
      <c r="H43" s="64"/>
    </row>
    <row r="44" spans="2:12" ht="15.75" customHeight="1" x14ac:dyDescent="0.25"/>
    <row r="45" spans="2:12" ht="15.75" customHeight="1" x14ac:dyDescent="0.25">
      <c r="H45" s="63"/>
    </row>
    <row r="46" spans="2:12" ht="15.75" customHeight="1" x14ac:dyDescent="0.25"/>
    <row r="47" spans="2:12" ht="15.75" customHeight="1" x14ac:dyDescent="0.25"/>
    <row r="48" spans="2:12" ht="15.75" customHeight="1" x14ac:dyDescent="0.25"/>
    <row r="49" ht="15.75" customHeight="1" x14ac:dyDescent="0.25"/>
  </sheetData>
  <mergeCells count="26">
    <mergeCell ref="B41:D41"/>
    <mergeCell ref="B14:I14"/>
    <mergeCell ref="J14:L14"/>
    <mergeCell ref="B27:D27"/>
    <mergeCell ref="B34:D34"/>
    <mergeCell ref="B38:D38"/>
    <mergeCell ref="B39:D39"/>
    <mergeCell ref="B11:C11"/>
    <mergeCell ref="F11:L11"/>
    <mergeCell ref="B12:C12"/>
    <mergeCell ref="F12:L12"/>
    <mergeCell ref="B13:C13"/>
    <mergeCell ref="F13:L13"/>
    <mergeCell ref="B10:C10"/>
    <mergeCell ref="F10:L10"/>
    <mergeCell ref="B2:L2"/>
    <mergeCell ref="B3:L3"/>
    <mergeCell ref="B4:L4"/>
    <mergeCell ref="B5:L5"/>
    <mergeCell ref="B6:C6"/>
    <mergeCell ref="F6:L6"/>
    <mergeCell ref="B7:C7"/>
    <mergeCell ref="F7:L7"/>
    <mergeCell ref="B8:C8"/>
    <mergeCell ref="F8:L9"/>
    <mergeCell ref="B9:C9"/>
  </mergeCells>
  <phoneticPr fontId="3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64"/>
  <sheetViews>
    <sheetView workbookViewId="0">
      <selection activeCell="B4" sqref="B4:L4"/>
    </sheetView>
  </sheetViews>
  <sheetFormatPr baseColWidth="10" defaultColWidth="14.42578125" defaultRowHeight="15" x14ac:dyDescent="0.25"/>
  <cols>
    <col min="1" max="2" width="5.28515625" customWidth="1"/>
    <col min="3" max="3" width="30.42578125" customWidth="1"/>
    <col min="4" max="4" width="10.140625" customWidth="1"/>
    <col min="5" max="5" width="8.7109375" customWidth="1"/>
    <col min="6" max="6" width="11.5703125" hidden="1" customWidth="1"/>
    <col min="7" max="7" width="11.5703125" customWidth="1"/>
    <col min="8" max="8" width="12.42578125" customWidth="1"/>
    <col min="9" max="9" width="10" customWidth="1"/>
    <col min="10" max="12" width="11.5703125" bestFit="1" customWidth="1"/>
    <col min="13" max="27" width="10.7109375" customWidth="1"/>
  </cols>
  <sheetData>
    <row r="1" spans="2:12" ht="15.75" thickBot="1" x14ac:dyDescent="0.3"/>
    <row r="2" spans="2:12" x14ac:dyDescent="0.25">
      <c r="B2" s="438" t="s">
        <v>55</v>
      </c>
      <c r="C2" s="439"/>
      <c r="D2" s="439"/>
      <c r="E2" s="439"/>
      <c r="F2" s="439"/>
      <c r="G2" s="439"/>
      <c r="H2" s="439"/>
      <c r="I2" s="439"/>
      <c r="J2" s="439"/>
      <c r="K2" s="439"/>
      <c r="L2" s="440"/>
    </row>
    <row r="3" spans="2:12" x14ac:dyDescent="0.25">
      <c r="B3" s="441" t="s">
        <v>302</v>
      </c>
      <c r="C3" s="376"/>
      <c r="D3" s="376"/>
      <c r="E3" s="376"/>
      <c r="F3" s="376"/>
      <c r="G3" s="376"/>
      <c r="H3" s="376"/>
      <c r="I3" s="376"/>
      <c r="J3" s="376"/>
      <c r="K3" s="376"/>
      <c r="L3" s="442"/>
    </row>
    <row r="4" spans="2:12" x14ac:dyDescent="0.25">
      <c r="B4" s="441" t="s">
        <v>188</v>
      </c>
      <c r="C4" s="376"/>
      <c r="D4" s="376"/>
      <c r="E4" s="376"/>
      <c r="F4" s="376"/>
      <c r="G4" s="376"/>
      <c r="H4" s="376"/>
      <c r="I4" s="376"/>
      <c r="J4" s="376"/>
      <c r="K4" s="376"/>
      <c r="L4" s="442"/>
    </row>
    <row r="5" spans="2:12" x14ac:dyDescent="0.25">
      <c r="B5" s="441" t="s">
        <v>57</v>
      </c>
      <c r="C5" s="376"/>
      <c r="D5" s="376"/>
      <c r="E5" s="376"/>
      <c r="F5" s="376"/>
      <c r="G5" s="376"/>
      <c r="H5" s="376"/>
      <c r="I5" s="376"/>
      <c r="J5" s="376"/>
      <c r="K5" s="376"/>
      <c r="L5" s="442"/>
    </row>
    <row r="6" spans="2:12" x14ac:dyDescent="0.25">
      <c r="B6" s="443" t="s">
        <v>58</v>
      </c>
      <c r="C6" s="444"/>
      <c r="D6" s="159" t="s">
        <v>35</v>
      </c>
      <c r="E6" s="159" t="s">
        <v>59</v>
      </c>
      <c r="F6" s="445" t="s">
        <v>60</v>
      </c>
      <c r="G6" s="445"/>
      <c r="H6" s="444"/>
      <c r="I6" s="444"/>
      <c r="J6" s="444"/>
      <c r="K6" s="444"/>
      <c r="L6" s="446"/>
    </row>
    <row r="7" spans="2:12" ht="41.25" customHeight="1" x14ac:dyDescent="0.25">
      <c r="B7" s="447" t="s">
        <v>61</v>
      </c>
      <c r="C7" s="444"/>
      <c r="D7" s="160" t="s">
        <v>3</v>
      </c>
      <c r="E7" s="161">
        <v>0.25</v>
      </c>
      <c r="F7" s="448" t="s">
        <v>189</v>
      </c>
      <c r="G7" s="448"/>
      <c r="H7" s="444"/>
      <c r="I7" s="444"/>
      <c r="J7" s="444"/>
      <c r="K7" s="444"/>
      <c r="L7" s="446"/>
    </row>
    <row r="8" spans="2:12" x14ac:dyDescent="0.25">
      <c r="B8" s="447" t="s">
        <v>63</v>
      </c>
      <c r="C8" s="444"/>
      <c r="D8" s="160" t="s">
        <v>33</v>
      </c>
      <c r="E8" s="160">
        <v>2.5</v>
      </c>
      <c r="F8" s="448"/>
      <c r="G8" s="448"/>
      <c r="H8" s="444"/>
      <c r="I8" s="444"/>
      <c r="J8" s="444"/>
      <c r="K8" s="444"/>
      <c r="L8" s="446"/>
    </row>
    <row r="9" spans="2:12" ht="39" customHeight="1" x14ac:dyDescent="0.25">
      <c r="B9" s="447" t="s">
        <v>64</v>
      </c>
      <c r="C9" s="444"/>
      <c r="D9" s="160" t="s">
        <v>9</v>
      </c>
      <c r="E9" s="160">
        <v>100</v>
      </c>
      <c r="F9" s="448" t="s">
        <v>65</v>
      </c>
      <c r="G9" s="448"/>
      <c r="H9" s="444"/>
      <c r="I9" s="444"/>
      <c r="J9" s="444"/>
      <c r="K9" s="444"/>
      <c r="L9" s="446"/>
    </row>
    <row r="10" spans="2:12" ht="28.5" customHeight="1" x14ac:dyDescent="0.25">
      <c r="B10" s="447" t="s">
        <v>66</v>
      </c>
      <c r="C10" s="444"/>
      <c r="D10" s="160" t="s">
        <v>9</v>
      </c>
      <c r="E10" s="160">
        <v>4</v>
      </c>
      <c r="F10" s="448" t="s">
        <v>67</v>
      </c>
      <c r="G10" s="448"/>
      <c r="H10" s="444"/>
      <c r="I10" s="444"/>
      <c r="J10" s="444"/>
      <c r="K10" s="444"/>
      <c r="L10" s="446"/>
    </row>
    <row r="11" spans="2:12" ht="30.75" customHeight="1" x14ac:dyDescent="0.25">
      <c r="B11" s="447" t="s">
        <v>68</v>
      </c>
      <c r="C11" s="444"/>
      <c r="D11" s="160" t="s">
        <v>69</v>
      </c>
      <c r="E11" s="160">
        <v>4</v>
      </c>
      <c r="F11" s="448" t="s">
        <v>70</v>
      </c>
      <c r="G11" s="448"/>
      <c r="H11" s="444"/>
      <c r="I11" s="444"/>
      <c r="J11" s="444"/>
      <c r="K11" s="444"/>
      <c r="L11" s="446"/>
    </row>
    <row r="12" spans="2:12" x14ac:dyDescent="0.25">
      <c r="B12" s="447" t="s">
        <v>71</v>
      </c>
      <c r="C12" s="444"/>
      <c r="D12" s="160" t="s">
        <v>38</v>
      </c>
      <c r="E12" s="160">
        <v>2</v>
      </c>
      <c r="F12" s="448"/>
      <c r="G12" s="448"/>
      <c r="H12" s="444"/>
      <c r="I12" s="444"/>
      <c r="J12" s="444"/>
      <c r="K12" s="444"/>
      <c r="L12" s="446"/>
    </row>
    <row r="13" spans="2:12" ht="19.5" customHeight="1" x14ac:dyDescent="0.25">
      <c r="B13" s="447" t="s">
        <v>72</v>
      </c>
      <c r="C13" s="444"/>
      <c r="D13" s="160" t="s">
        <v>13</v>
      </c>
      <c r="E13" s="160">
        <v>2</v>
      </c>
      <c r="F13" s="448" t="s">
        <v>73</v>
      </c>
      <c r="G13" s="448"/>
      <c r="H13" s="444"/>
      <c r="I13" s="444"/>
      <c r="J13" s="444"/>
      <c r="K13" s="444"/>
      <c r="L13" s="446"/>
    </row>
    <row r="14" spans="2:12" ht="23.25" customHeight="1" x14ac:dyDescent="0.25">
      <c r="B14" s="447" t="s">
        <v>74</v>
      </c>
      <c r="C14" s="444"/>
      <c r="D14" s="160" t="s">
        <v>42</v>
      </c>
      <c r="E14" s="162">
        <v>0.9</v>
      </c>
      <c r="F14" s="448" t="s">
        <v>75</v>
      </c>
      <c r="G14" s="448"/>
      <c r="H14" s="444"/>
      <c r="I14" s="444"/>
      <c r="J14" s="444"/>
      <c r="K14" s="444"/>
      <c r="L14" s="446"/>
    </row>
    <row r="15" spans="2:12" x14ac:dyDescent="0.25">
      <c r="B15" s="447" t="s">
        <v>76</v>
      </c>
      <c r="C15" s="444"/>
      <c r="D15" s="160" t="s">
        <v>42</v>
      </c>
      <c r="E15" s="162">
        <v>0.7</v>
      </c>
      <c r="F15" s="448"/>
      <c r="G15" s="448"/>
      <c r="H15" s="444"/>
      <c r="I15" s="444"/>
      <c r="J15" s="444"/>
      <c r="K15" s="444"/>
      <c r="L15" s="446"/>
    </row>
    <row r="16" spans="2:12" ht="21.75" customHeight="1" x14ac:dyDescent="0.25">
      <c r="B16" s="447" t="s">
        <v>77</v>
      </c>
      <c r="C16" s="444"/>
      <c r="D16" s="160" t="s">
        <v>49</v>
      </c>
      <c r="E16" s="162">
        <v>0.3</v>
      </c>
      <c r="F16" s="448" t="s">
        <v>78</v>
      </c>
      <c r="G16" s="448"/>
      <c r="H16" s="444"/>
      <c r="I16" s="444"/>
      <c r="J16" s="444"/>
      <c r="K16" s="444"/>
      <c r="L16" s="446"/>
    </row>
    <row r="17" spans="2:12" ht="18.75" customHeight="1" x14ac:dyDescent="0.25">
      <c r="B17" s="449" t="s">
        <v>80</v>
      </c>
      <c r="C17" s="444"/>
      <c r="D17" s="444"/>
      <c r="E17" s="444"/>
      <c r="F17" s="444"/>
      <c r="G17" s="444"/>
      <c r="H17" s="444"/>
      <c r="I17" s="444"/>
      <c r="J17" s="452"/>
      <c r="K17" s="453"/>
      <c r="L17" s="454"/>
    </row>
    <row r="18" spans="2:12" ht="33.75" x14ac:dyDescent="0.25">
      <c r="B18" s="173" t="s">
        <v>81</v>
      </c>
      <c r="C18" s="163" t="s">
        <v>58</v>
      </c>
      <c r="D18" s="163" t="s">
        <v>35</v>
      </c>
      <c r="E18" s="163" t="s">
        <v>59</v>
      </c>
      <c r="F18" s="543" t="s">
        <v>298</v>
      </c>
      <c r="G18" s="543" t="s">
        <v>299</v>
      </c>
      <c r="H18" s="163" t="s">
        <v>82</v>
      </c>
      <c r="I18" s="163" t="s">
        <v>83</v>
      </c>
      <c r="J18" s="163" t="s">
        <v>84</v>
      </c>
      <c r="K18" s="163" t="s">
        <v>85</v>
      </c>
      <c r="L18" s="174" t="s">
        <v>86</v>
      </c>
    </row>
    <row r="19" spans="2:12" x14ac:dyDescent="0.25">
      <c r="B19" s="175">
        <v>1</v>
      </c>
      <c r="C19" s="164" t="s">
        <v>87</v>
      </c>
      <c r="D19" s="165"/>
      <c r="E19" s="165"/>
      <c r="F19" s="165"/>
      <c r="G19" s="165"/>
      <c r="H19" s="165"/>
      <c r="I19" s="165"/>
      <c r="J19" s="165"/>
      <c r="K19" s="165"/>
      <c r="L19" s="176"/>
    </row>
    <row r="20" spans="2:12" x14ac:dyDescent="0.25">
      <c r="B20" s="177" t="s">
        <v>88</v>
      </c>
      <c r="C20" s="165" t="s">
        <v>2</v>
      </c>
      <c r="D20" s="165" t="s">
        <v>3</v>
      </c>
      <c r="E20" s="166">
        <v>0.25</v>
      </c>
      <c r="F20" s="167">
        <v>305563</v>
      </c>
      <c r="G20" s="167">
        <f>F20*1.06</f>
        <v>323896.78000000003</v>
      </c>
      <c r="H20" s="167">
        <f>E20*G20</f>
        <v>80974.195000000007</v>
      </c>
      <c r="I20" s="165">
        <f t="shared" ref="I20:I27" si="0">J$17</f>
        <v>0</v>
      </c>
      <c r="J20" s="167">
        <f t="shared" ref="J20:J27" si="1">H20*I20</f>
        <v>0</v>
      </c>
      <c r="K20" s="167">
        <f t="shared" ref="K20:K27" si="2">J20-L20</f>
        <v>0</v>
      </c>
      <c r="L20" s="176"/>
    </row>
    <row r="21" spans="2:12" ht="15.75" customHeight="1" x14ac:dyDescent="0.25">
      <c r="B21" s="177" t="s">
        <v>89</v>
      </c>
      <c r="C21" s="165" t="s">
        <v>4</v>
      </c>
      <c r="D21" s="165" t="s">
        <v>5</v>
      </c>
      <c r="E21" s="167">
        <v>100</v>
      </c>
      <c r="F21" s="167">
        <v>556</v>
      </c>
      <c r="G21" s="167">
        <f t="shared" ref="G21:G42" si="3">F21*1.06</f>
        <v>589.36</v>
      </c>
      <c r="H21" s="167">
        <f t="shared" ref="H21:H27" si="4">E21*G21</f>
        <v>58936</v>
      </c>
      <c r="I21" s="165">
        <f t="shared" si="0"/>
        <v>0</v>
      </c>
      <c r="J21" s="167">
        <f t="shared" si="1"/>
        <v>0</v>
      </c>
      <c r="K21" s="167">
        <f t="shared" si="2"/>
        <v>0</v>
      </c>
      <c r="L21" s="176"/>
    </row>
    <row r="22" spans="2:12" ht="15.75" customHeight="1" x14ac:dyDescent="0.25">
      <c r="B22" s="177" t="s">
        <v>90</v>
      </c>
      <c r="C22" s="165" t="s">
        <v>6</v>
      </c>
      <c r="D22" s="165" t="s">
        <v>7</v>
      </c>
      <c r="E22" s="167">
        <v>100</v>
      </c>
      <c r="F22" s="167">
        <v>3056</v>
      </c>
      <c r="G22" s="167">
        <f t="shared" si="3"/>
        <v>3239.36</v>
      </c>
      <c r="H22" s="167">
        <f t="shared" si="4"/>
        <v>323936</v>
      </c>
      <c r="I22" s="165">
        <f t="shared" si="0"/>
        <v>0</v>
      </c>
      <c r="J22" s="167">
        <f t="shared" si="1"/>
        <v>0</v>
      </c>
      <c r="K22" s="167">
        <f t="shared" si="2"/>
        <v>0</v>
      </c>
      <c r="L22" s="176"/>
    </row>
    <row r="23" spans="2:12" ht="15.75" customHeight="1" x14ac:dyDescent="0.25">
      <c r="B23" s="177" t="s">
        <v>91</v>
      </c>
      <c r="C23" s="165" t="s">
        <v>8</v>
      </c>
      <c r="D23" s="165" t="s">
        <v>9</v>
      </c>
      <c r="E23" s="167">
        <v>104</v>
      </c>
      <c r="F23" s="167">
        <v>3056</v>
      </c>
      <c r="G23" s="167">
        <f t="shared" si="3"/>
        <v>3239.36</v>
      </c>
      <c r="H23" s="167">
        <f t="shared" si="4"/>
        <v>336893.44</v>
      </c>
      <c r="I23" s="165">
        <f t="shared" si="0"/>
        <v>0</v>
      </c>
      <c r="J23" s="167">
        <f t="shared" si="1"/>
        <v>0</v>
      </c>
      <c r="K23" s="167">
        <f t="shared" si="2"/>
        <v>0</v>
      </c>
      <c r="L23" s="176"/>
    </row>
    <row r="24" spans="2:12" ht="15.75" customHeight="1" x14ac:dyDescent="0.25">
      <c r="B24" s="177" t="s">
        <v>92</v>
      </c>
      <c r="C24" s="165" t="s">
        <v>10</v>
      </c>
      <c r="D24" s="165" t="s">
        <v>11</v>
      </c>
      <c r="E24" s="167">
        <v>4000</v>
      </c>
      <c r="F24" s="167">
        <v>180</v>
      </c>
      <c r="G24" s="167">
        <f t="shared" si="3"/>
        <v>190.8</v>
      </c>
      <c r="H24" s="167">
        <f t="shared" si="4"/>
        <v>763200</v>
      </c>
      <c r="I24" s="165">
        <f t="shared" si="0"/>
        <v>0</v>
      </c>
      <c r="J24" s="167">
        <f t="shared" si="1"/>
        <v>0</v>
      </c>
      <c r="K24" s="167">
        <f t="shared" si="2"/>
        <v>0</v>
      </c>
      <c r="L24" s="176"/>
    </row>
    <row r="25" spans="2:12" ht="15.75" customHeight="1" x14ac:dyDescent="0.25">
      <c r="B25" s="177" t="s">
        <v>93</v>
      </c>
      <c r="C25" s="165" t="s">
        <v>12</v>
      </c>
      <c r="D25" s="165" t="s">
        <v>13</v>
      </c>
      <c r="E25" s="168">
        <v>1747</v>
      </c>
      <c r="F25" s="167">
        <v>489</v>
      </c>
      <c r="G25" s="167">
        <f t="shared" si="3"/>
        <v>518.34</v>
      </c>
      <c r="H25" s="167">
        <f t="shared" si="4"/>
        <v>905539.9800000001</v>
      </c>
      <c r="I25" s="165">
        <f t="shared" si="0"/>
        <v>0</v>
      </c>
      <c r="J25" s="167">
        <f t="shared" si="1"/>
        <v>0</v>
      </c>
      <c r="K25" s="167">
        <f t="shared" si="2"/>
        <v>0</v>
      </c>
      <c r="L25" s="178"/>
    </row>
    <row r="26" spans="2:12" ht="15.75" customHeight="1" x14ac:dyDescent="0.25">
      <c r="B26" s="177" t="s">
        <v>94</v>
      </c>
      <c r="C26" s="165" t="s">
        <v>14</v>
      </c>
      <c r="D26" s="165" t="s">
        <v>9</v>
      </c>
      <c r="E26" s="167">
        <v>104</v>
      </c>
      <c r="F26" s="167">
        <v>1111</v>
      </c>
      <c r="G26" s="167">
        <f t="shared" si="3"/>
        <v>1177.6600000000001</v>
      </c>
      <c r="H26" s="167">
        <f t="shared" si="4"/>
        <v>122476.64000000001</v>
      </c>
      <c r="I26" s="165">
        <f t="shared" si="0"/>
        <v>0</v>
      </c>
      <c r="J26" s="167">
        <f t="shared" si="1"/>
        <v>0</v>
      </c>
      <c r="K26" s="167">
        <f t="shared" si="2"/>
        <v>0</v>
      </c>
      <c r="L26" s="176"/>
    </row>
    <row r="27" spans="2:12" ht="15.75" customHeight="1" x14ac:dyDescent="0.25">
      <c r="B27" s="177" t="s">
        <v>95</v>
      </c>
      <c r="C27" s="165" t="s">
        <v>15</v>
      </c>
      <c r="D27" s="165" t="s">
        <v>9</v>
      </c>
      <c r="E27" s="167">
        <v>200</v>
      </c>
      <c r="F27" s="167">
        <v>1222</v>
      </c>
      <c r="G27" s="167">
        <f t="shared" si="3"/>
        <v>1295.3200000000002</v>
      </c>
      <c r="H27" s="167">
        <f t="shared" si="4"/>
        <v>259064.00000000003</v>
      </c>
      <c r="I27" s="165">
        <f t="shared" si="0"/>
        <v>0</v>
      </c>
      <c r="J27" s="167">
        <f t="shared" si="1"/>
        <v>0</v>
      </c>
      <c r="K27" s="167">
        <f t="shared" si="2"/>
        <v>0</v>
      </c>
      <c r="L27" s="176"/>
    </row>
    <row r="28" spans="2:12" ht="15.75" customHeight="1" x14ac:dyDescent="0.25">
      <c r="B28" s="449" t="s">
        <v>97</v>
      </c>
      <c r="C28" s="444"/>
      <c r="D28" s="444"/>
      <c r="E28" s="444"/>
      <c r="F28" s="164"/>
      <c r="G28" s="167"/>
      <c r="H28" s="169">
        <f>SUM(H20:H27)</f>
        <v>2851020.2550000004</v>
      </c>
      <c r="I28" s="169"/>
      <c r="J28" s="169">
        <f t="shared" ref="J28:L28" si="5">SUM(J20:J27)</f>
        <v>0</v>
      </c>
      <c r="K28" s="169">
        <f t="shared" si="5"/>
        <v>0</v>
      </c>
      <c r="L28" s="179">
        <f t="shared" si="5"/>
        <v>0</v>
      </c>
    </row>
    <row r="29" spans="2:12" ht="15.75" customHeight="1" x14ac:dyDescent="0.25">
      <c r="B29" s="175">
        <v>2</v>
      </c>
      <c r="C29" s="164" t="s">
        <v>98</v>
      </c>
      <c r="D29" s="165"/>
      <c r="E29" s="165"/>
      <c r="F29" s="165"/>
      <c r="G29" s="167"/>
      <c r="H29" s="165"/>
      <c r="I29" s="165"/>
      <c r="J29" s="167"/>
      <c r="K29" s="165"/>
      <c r="L29" s="176"/>
    </row>
    <row r="30" spans="2:12" ht="15.75" customHeight="1" x14ac:dyDescent="0.25">
      <c r="B30" s="177" t="s">
        <v>99</v>
      </c>
      <c r="C30" s="165" t="s">
        <v>39</v>
      </c>
      <c r="D30" s="165" t="s">
        <v>38</v>
      </c>
      <c r="E30" s="165">
        <v>2</v>
      </c>
      <c r="F30" s="167">
        <v>380000</v>
      </c>
      <c r="G30" s="167">
        <f t="shared" si="3"/>
        <v>402800</v>
      </c>
      <c r="H30" s="167">
        <f>E30*G30</f>
        <v>805600</v>
      </c>
      <c r="I30" s="165">
        <f t="shared" ref="I30:I35" si="6">J$17</f>
        <v>0</v>
      </c>
      <c r="J30" s="167">
        <f t="shared" ref="J30:J35" si="7">H30*I30</f>
        <v>0</v>
      </c>
      <c r="K30" s="167">
        <f t="shared" ref="K30:K35" si="8">J30-L30</f>
        <v>0</v>
      </c>
      <c r="L30" s="176"/>
    </row>
    <row r="31" spans="2:12" ht="15.75" customHeight="1" x14ac:dyDescent="0.25">
      <c r="B31" s="177" t="s">
        <v>100</v>
      </c>
      <c r="C31" s="165" t="s">
        <v>54</v>
      </c>
      <c r="D31" s="165" t="s">
        <v>9</v>
      </c>
      <c r="E31" s="165">
        <v>104</v>
      </c>
      <c r="F31" s="167">
        <v>16000</v>
      </c>
      <c r="G31" s="167">
        <f t="shared" si="3"/>
        <v>16960</v>
      </c>
      <c r="H31" s="167">
        <f t="shared" ref="H31:H35" si="9">E31*G31</f>
        <v>1763840</v>
      </c>
      <c r="I31" s="165">
        <f t="shared" si="6"/>
        <v>0</v>
      </c>
      <c r="J31" s="167">
        <f t="shared" si="7"/>
        <v>0</v>
      </c>
      <c r="K31" s="167">
        <f t="shared" si="8"/>
        <v>0</v>
      </c>
      <c r="L31" s="176"/>
    </row>
    <row r="32" spans="2:12" ht="15.75" customHeight="1" x14ac:dyDescent="0.25">
      <c r="B32" s="177" t="s">
        <v>101</v>
      </c>
      <c r="C32" s="165" t="s">
        <v>44</v>
      </c>
      <c r="D32" s="165" t="s">
        <v>13</v>
      </c>
      <c r="E32" s="165">
        <v>2</v>
      </c>
      <c r="F32" s="167">
        <v>12500</v>
      </c>
      <c r="G32" s="167">
        <f t="shared" si="3"/>
        <v>13250</v>
      </c>
      <c r="H32" s="167">
        <f t="shared" si="9"/>
        <v>26500</v>
      </c>
      <c r="I32" s="165">
        <f t="shared" si="6"/>
        <v>0</v>
      </c>
      <c r="J32" s="167">
        <f t="shared" si="7"/>
        <v>0</v>
      </c>
      <c r="K32" s="167">
        <f t="shared" si="8"/>
        <v>0</v>
      </c>
      <c r="L32" s="176"/>
    </row>
    <row r="33" spans="2:12" ht="15.75" customHeight="1" x14ac:dyDescent="0.25">
      <c r="B33" s="177" t="s">
        <v>102</v>
      </c>
      <c r="C33" s="165" t="s">
        <v>46</v>
      </c>
      <c r="D33" s="165" t="s">
        <v>42</v>
      </c>
      <c r="E33" s="170">
        <v>0.9</v>
      </c>
      <c r="F33" s="167">
        <v>46000</v>
      </c>
      <c r="G33" s="167">
        <f t="shared" si="3"/>
        <v>48760</v>
      </c>
      <c r="H33" s="167">
        <f t="shared" si="9"/>
        <v>43884</v>
      </c>
      <c r="I33" s="165">
        <f t="shared" si="6"/>
        <v>0</v>
      </c>
      <c r="J33" s="167">
        <f t="shared" si="7"/>
        <v>0</v>
      </c>
      <c r="K33" s="167">
        <f t="shared" si="8"/>
        <v>0</v>
      </c>
      <c r="L33" s="176"/>
    </row>
    <row r="34" spans="2:12" ht="15.75" customHeight="1" x14ac:dyDescent="0.25">
      <c r="B34" s="177" t="s">
        <v>103</v>
      </c>
      <c r="C34" s="165" t="s">
        <v>41</v>
      </c>
      <c r="D34" s="165" t="s">
        <v>42</v>
      </c>
      <c r="E34" s="170">
        <v>0.7</v>
      </c>
      <c r="F34" s="167">
        <v>15000</v>
      </c>
      <c r="G34" s="167">
        <f t="shared" si="3"/>
        <v>15900</v>
      </c>
      <c r="H34" s="167">
        <f t="shared" si="9"/>
        <v>11130</v>
      </c>
      <c r="I34" s="165">
        <f t="shared" si="6"/>
        <v>0</v>
      </c>
      <c r="J34" s="167">
        <f t="shared" si="7"/>
        <v>0</v>
      </c>
      <c r="K34" s="167">
        <f t="shared" si="8"/>
        <v>0</v>
      </c>
      <c r="L34" s="176"/>
    </row>
    <row r="35" spans="2:12" ht="15.75" customHeight="1" x14ac:dyDescent="0.25">
      <c r="B35" s="177" t="s">
        <v>104</v>
      </c>
      <c r="C35" s="165" t="s">
        <v>48</v>
      </c>
      <c r="D35" s="165" t="s">
        <v>49</v>
      </c>
      <c r="E35" s="171">
        <v>0.3</v>
      </c>
      <c r="F35" s="167">
        <v>27000</v>
      </c>
      <c r="G35" s="167">
        <f t="shared" si="3"/>
        <v>28620</v>
      </c>
      <c r="H35" s="167">
        <f t="shared" si="9"/>
        <v>8586</v>
      </c>
      <c r="I35" s="165">
        <f t="shared" si="6"/>
        <v>0</v>
      </c>
      <c r="J35" s="167">
        <f t="shared" si="7"/>
        <v>0</v>
      </c>
      <c r="K35" s="167">
        <f t="shared" si="8"/>
        <v>0</v>
      </c>
      <c r="L35" s="176"/>
    </row>
    <row r="36" spans="2:12" ht="15.75" customHeight="1" x14ac:dyDescent="0.25">
      <c r="B36" s="449" t="s">
        <v>106</v>
      </c>
      <c r="C36" s="444"/>
      <c r="D36" s="444"/>
      <c r="E36" s="444"/>
      <c r="F36" s="165"/>
      <c r="G36" s="167"/>
      <c r="H36" s="169">
        <f>SUM(H30:H35)</f>
        <v>2659540</v>
      </c>
      <c r="I36" s="169"/>
      <c r="J36" s="169">
        <f t="shared" ref="J36:L36" si="10">SUM(J30:J35)</f>
        <v>0</v>
      </c>
      <c r="K36" s="169">
        <f t="shared" si="10"/>
        <v>0</v>
      </c>
      <c r="L36" s="179">
        <f t="shared" si="10"/>
        <v>0</v>
      </c>
    </row>
    <row r="37" spans="2:12" ht="15.75" customHeight="1" x14ac:dyDescent="0.25">
      <c r="B37" s="175">
        <v>3</v>
      </c>
      <c r="C37" s="164" t="s">
        <v>107</v>
      </c>
      <c r="D37" s="165"/>
      <c r="E37" s="165"/>
      <c r="F37" s="165"/>
      <c r="G37" s="167"/>
      <c r="H37" s="167"/>
      <c r="I37" s="165"/>
      <c r="J37" s="167"/>
      <c r="K37" s="165"/>
      <c r="L37" s="176"/>
    </row>
    <row r="38" spans="2:12" ht="15.75" customHeight="1" x14ac:dyDescent="0.25">
      <c r="B38" s="177">
        <v>3.1</v>
      </c>
      <c r="C38" s="165" t="s">
        <v>0</v>
      </c>
      <c r="D38" s="172">
        <v>0.05</v>
      </c>
      <c r="E38" s="165">
        <v>1</v>
      </c>
      <c r="F38" s="167">
        <v>134482</v>
      </c>
      <c r="G38" s="167">
        <f t="shared" si="3"/>
        <v>142550.92000000001</v>
      </c>
      <c r="H38" s="167">
        <f>E38*G38</f>
        <v>142550.92000000001</v>
      </c>
      <c r="I38" s="165">
        <f t="shared" ref="I38:I39" si="11">J$17</f>
        <v>0</v>
      </c>
      <c r="J38" s="167">
        <f t="shared" ref="J38:J39" si="12">H38*I38</f>
        <v>0</v>
      </c>
      <c r="K38" s="167">
        <f t="shared" ref="K38:K39" si="13">J38-L38</f>
        <v>0</v>
      </c>
      <c r="L38" s="178"/>
    </row>
    <row r="39" spans="2:12" ht="15.75" customHeight="1" x14ac:dyDescent="0.25">
      <c r="B39" s="177" t="s">
        <v>108</v>
      </c>
      <c r="C39" s="165" t="s">
        <v>1</v>
      </c>
      <c r="D39" s="172">
        <v>0.2</v>
      </c>
      <c r="E39" s="165">
        <v>1</v>
      </c>
      <c r="F39" s="167">
        <v>501800</v>
      </c>
      <c r="G39" s="167">
        <f t="shared" si="3"/>
        <v>531908</v>
      </c>
      <c r="H39" s="167">
        <f>E39*G39</f>
        <v>531908</v>
      </c>
      <c r="I39" s="165">
        <f t="shared" si="11"/>
        <v>0</v>
      </c>
      <c r="J39" s="167">
        <f t="shared" si="12"/>
        <v>0</v>
      </c>
      <c r="K39" s="167">
        <f t="shared" si="13"/>
        <v>0</v>
      </c>
      <c r="L39" s="178"/>
    </row>
    <row r="40" spans="2:12" ht="15.75" customHeight="1" x14ac:dyDescent="0.25">
      <c r="B40" s="449" t="s">
        <v>109</v>
      </c>
      <c r="C40" s="444"/>
      <c r="D40" s="444"/>
      <c r="E40" s="444"/>
      <c r="F40" s="164"/>
      <c r="G40" s="167"/>
      <c r="H40" s="169">
        <f>SUM(H38:H39)</f>
        <v>674458.92</v>
      </c>
      <c r="I40" s="169"/>
      <c r="J40" s="169">
        <f t="shared" ref="J40:L40" si="14">SUM(J38:J39)</f>
        <v>0</v>
      </c>
      <c r="K40" s="169">
        <f t="shared" si="14"/>
        <v>0</v>
      </c>
      <c r="L40" s="179">
        <f t="shared" si="14"/>
        <v>0</v>
      </c>
    </row>
    <row r="41" spans="2:12" ht="15.75" customHeight="1" x14ac:dyDescent="0.25">
      <c r="B41" s="180"/>
      <c r="C41" s="164" t="s">
        <v>110</v>
      </c>
      <c r="D41" s="165"/>
      <c r="E41" s="165"/>
      <c r="F41" s="165"/>
      <c r="G41" s="167"/>
      <c r="H41" s="169">
        <f>H40+H36+H28</f>
        <v>6185019.1750000007</v>
      </c>
      <c r="I41" s="169"/>
      <c r="J41" s="169">
        <f t="shared" ref="J41:L41" si="15">J40+J36+J28</f>
        <v>0</v>
      </c>
      <c r="K41" s="169">
        <f t="shared" si="15"/>
        <v>0</v>
      </c>
      <c r="L41" s="179">
        <f t="shared" si="15"/>
        <v>0</v>
      </c>
    </row>
    <row r="42" spans="2:12" ht="15.75" customHeight="1" x14ac:dyDescent="0.25">
      <c r="B42" s="177">
        <v>4</v>
      </c>
      <c r="C42" s="165" t="s">
        <v>111</v>
      </c>
      <c r="D42" s="172">
        <v>0.15</v>
      </c>
      <c r="E42" s="165">
        <v>1</v>
      </c>
      <c r="F42" s="167">
        <v>875239</v>
      </c>
      <c r="G42" s="167">
        <f t="shared" si="3"/>
        <v>927753.34000000008</v>
      </c>
      <c r="H42" s="167">
        <f>E42*G42</f>
        <v>927753.34000000008</v>
      </c>
      <c r="I42" s="165">
        <f>J$17</f>
        <v>0</v>
      </c>
      <c r="J42" s="167">
        <f>H42*I42</f>
        <v>0</v>
      </c>
      <c r="K42" s="167">
        <f>J42-L42</f>
        <v>0</v>
      </c>
      <c r="L42" s="178"/>
    </row>
    <row r="43" spans="2:12" ht="15.75" customHeight="1" thickBot="1" x14ac:dyDescent="0.3">
      <c r="B43" s="450" t="s">
        <v>112</v>
      </c>
      <c r="C43" s="451"/>
      <c r="D43" s="451"/>
      <c r="E43" s="451"/>
      <c r="F43" s="181"/>
      <c r="G43" s="181"/>
      <c r="H43" s="182">
        <f>H41+H42</f>
        <v>7112772.5150000006</v>
      </c>
      <c r="I43" s="182"/>
      <c r="J43" s="182">
        <f t="shared" ref="J43:L43" si="16">J41+J42</f>
        <v>0</v>
      </c>
      <c r="K43" s="182">
        <f t="shared" si="16"/>
        <v>0</v>
      </c>
      <c r="L43" s="183">
        <f t="shared" si="16"/>
        <v>0</v>
      </c>
    </row>
    <row r="44" spans="2:12" ht="15.75" customHeight="1" x14ac:dyDescent="0.25"/>
    <row r="45" spans="2:12" ht="15.75" customHeight="1" x14ac:dyDescent="0.25">
      <c r="H45" s="64"/>
    </row>
    <row r="46" spans="2:12" ht="15.75" customHeight="1" x14ac:dyDescent="0.25">
      <c r="H46" s="50"/>
    </row>
    <row r="47" spans="2:12" ht="15.75" customHeight="1" x14ac:dyDescent="0.25">
      <c r="H47" s="66"/>
    </row>
    <row r="48" spans="2:12" ht="15.75" customHeight="1" x14ac:dyDescent="0.25">
      <c r="H48" s="50"/>
    </row>
    <row r="49" spans="8:8" ht="15.75" customHeight="1" x14ac:dyDescent="0.25"/>
    <row r="50" spans="8:8" ht="15.75" customHeight="1" x14ac:dyDescent="0.25"/>
    <row r="51" spans="8:8" ht="15.75" customHeight="1" x14ac:dyDescent="0.25"/>
    <row r="52" spans="8:8" ht="15.75" customHeight="1" x14ac:dyDescent="0.25"/>
    <row r="53" spans="8:8" ht="15.75" customHeight="1" x14ac:dyDescent="0.25"/>
    <row r="54" spans="8:8" ht="15.75" customHeight="1" x14ac:dyDescent="0.25"/>
    <row r="55" spans="8:8" ht="15.75" customHeight="1" x14ac:dyDescent="0.25"/>
    <row r="56" spans="8:8" ht="15.75" customHeight="1" x14ac:dyDescent="0.25"/>
    <row r="57" spans="8:8" ht="15.75" customHeight="1" x14ac:dyDescent="0.25"/>
    <row r="58" spans="8:8" ht="15.75" customHeight="1" x14ac:dyDescent="0.25"/>
    <row r="59" spans="8:8" ht="15.75" customHeight="1" x14ac:dyDescent="0.25"/>
    <row r="60" spans="8:8" ht="15.75" customHeight="1" x14ac:dyDescent="0.25"/>
    <row r="61" spans="8:8" ht="15.75" customHeight="1" x14ac:dyDescent="0.25"/>
    <row r="62" spans="8:8" ht="15.75" customHeight="1" x14ac:dyDescent="0.25"/>
    <row r="63" spans="8:8" ht="15.75" customHeight="1" x14ac:dyDescent="0.25"/>
    <row r="64" spans="8:8" ht="15.75" customHeight="1" x14ac:dyDescent="0.25">
      <c r="H64" s="128">
        <v>1</v>
      </c>
    </row>
  </sheetData>
  <mergeCells count="32">
    <mergeCell ref="B40:E40"/>
    <mergeCell ref="B43:E43"/>
    <mergeCell ref="B16:C16"/>
    <mergeCell ref="F16:L16"/>
    <mergeCell ref="B17:I17"/>
    <mergeCell ref="B28:E28"/>
    <mergeCell ref="B36:E36"/>
    <mergeCell ref="J17:L17"/>
    <mergeCell ref="B13:C13"/>
    <mergeCell ref="F13:L13"/>
    <mergeCell ref="B14:C14"/>
    <mergeCell ref="F14:L14"/>
    <mergeCell ref="B15:C15"/>
    <mergeCell ref="F15:L15"/>
    <mergeCell ref="B10:C10"/>
    <mergeCell ref="F10:L10"/>
    <mergeCell ref="B11:C11"/>
    <mergeCell ref="F11:L11"/>
    <mergeCell ref="B12:C12"/>
    <mergeCell ref="F12:L12"/>
    <mergeCell ref="B7:C7"/>
    <mergeCell ref="F7:L7"/>
    <mergeCell ref="B8:C8"/>
    <mergeCell ref="F8:L8"/>
    <mergeCell ref="B9:C9"/>
    <mergeCell ref="F9:L9"/>
    <mergeCell ref="B2:L2"/>
    <mergeCell ref="B3:L3"/>
    <mergeCell ref="B4:L4"/>
    <mergeCell ref="B5:L5"/>
    <mergeCell ref="B6:C6"/>
    <mergeCell ref="F6:L6"/>
  </mergeCells>
  <phoneticPr fontId="37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000"/>
  <sheetViews>
    <sheetView workbookViewId="0">
      <selection activeCell="B4" sqref="B4:L4"/>
    </sheetView>
  </sheetViews>
  <sheetFormatPr baseColWidth="10" defaultColWidth="14.42578125" defaultRowHeight="15" x14ac:dyDescent="0.25"/>
  <cols>
    <col min="1" max="1" width="4.7109375" customWidth="1"/>
    <col min="2" max="2" width="7" customWidth="1"/>
    <col min="3" max="3" width="27.42578125" customWidth="1"/>
    <col min="4" max="5" width="8.7109375" customWidth="1"/>
    <col min="6" max="7" width="10.28515625" bestFit="1" customWidth="1"/>
    <col min="8" max="8" width="11.140625" bestFit="1" customWidth="1"/>
    <col min="9" max="9" width="6.85546875" customWidth="1"/>
    <col min="10" max="10" width="10.42578125" customWidth="1"/>
    <col min="11" max="11" width="10.7109375" customWidth="1"/>
    <col min="12" max="12" width="10.42578125" customWidth="1"/>
    <col min="13" max="27" width="11.42578125" customWidth="1"/>
  </cols>
  <sheetData>
    <row r="1" spans="1:27" ht="12" customHeight="1" thickBot="1" x14ac:dyDescent="0.3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ht="12" customHeight="1" x14ac:dyDescent="0.25">
      <c r="A2" s="67"/>
      <c r="B2" s="455" t="s">
        <v>55</v>
      </c>
      <c r="C2" s="401"/>
      <c r="D2" s="401"/>
      <c r="E2" s="401"/>
      <c r="F2" s="401"/>
      <c r="G2" s="401"/>
      <c r="H2" s="401"/>
      <c r="I2" s="401"/>
      <c r="J2" s="401"/>
      <c r="K2" s="401"/>
      <c r="L2" s="402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ht="12" customHeight="1" x14ac:dyDescent="0.25">
      <c r="A3" s="67"/>
      <c r="B3" s="456" t="s">
        <v>302</v>
      </c>
      <c r="C3" s="376"/>
      <c r="D3" s="376"/>
      <c r="E3" s="376"/>
      <c r="F3" s="376"/>
      <c r="G3" s="376"/>
      <c r="H3" s="376"/>
      <c r="I3" s="376"/>
      <c r="J3" s="376"/>
      <c r="K3" s="376"/>
      <c r="L3" s="404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12" customHeight="1" x14ac:dyDescent="0.25">
      <c r="A4" s="67"/>
      <c r="B4" s="456" t="s">
        <v>136</v>
      </c>
      <c r="C4" s="376"/>
      <c r="D4" s="376"/>
      <c r="E4" s="376"/>
      <c r="F4" s="376"/>
      <c r="G4" s="376"/>
      <c r="H4" s="376"/>
      <c r="I4" s="376"/>
      <c r="J4" s="376"/>
      <c r="K4" s="376"/>
      <c r="L4" s="404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</row>
    <row r="5" spans="1:27" ht="12" customHeight="1" x14ac:dyDescent="0.25">
      <c r="A5" s="67"/>
      <c r="B5" s="456" t="s">
        <v>57</v>
      </c>
      <c r="C5" s="376"/>
      <c r="D5" s="376"/>
      <c r="E5" s="376"/>
      <c r="F5" s="376"/>
      <c r="G5" s="376"/>
      <c r="H5" s="376"/>
      <c r="I5" s="376"/>
      <c r="J5" s="376"/>
      <c r="K5" s="376"/>
      <c r="L5" s="404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</row>
    <row r="6" spans="1:27" ht="12" customHeight="1" x14ac:dyDescent="0.25">
      <c r="A6" s="67"/>
      <c r="B6" s="457" t="s">
        <v>258</v>
      </c>
      <c r="C6" s="406"/>
      <c r="D6" s="68" t="s">
        <v>35</v>
      </c>
      <c r="E6" s="68" t="s">
        <v>59</v>
      </c>
      <c r="F6" s="458" t="s">
        <v>60</v>
      </c>
      <c r="G6" s="546"/>
      <c r="H6" s="408"/>
      <c r="I6" s="408"/>
      <c r="J6" s="408"/>
      <c r="K6" s="408"/>
      <c r="L6" s="409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</row>
    <row r="7" spans="1:27" ht="22.5" customHeight="1" x14ac:dyDescent="0.25">
      <c r="A7" s="67"/>
      <c r="B7" s="459" t="s">
        <v>61</v>
      </c>
      <c r="C7" s="406"/>
      <c r="D7" s="69" t="s">
        <v>127</v>
      </c>
      <c r="E7" s="70">
        <v>1</v>
      </c>
      <c r="F7" s="460" t="s">
        <v>261</v>
      </c>
      <c r="G7" s="547"/>
      <c r="H7" s="408"/>
      <c r="I7" s="408"/>
      <c r="J7" s="408"/>
      <c r="K7" s="408"/>
      <c r="L7" s="409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</row>
    <row r="8" spans="1:27" ht="15.75" customHeight="1" x14ac:dyDescent="0.25">
      <c r="A8" s="67"/>
      <c r="B8" s="459" t="s">
        <v>129</v>
      </c>
      <c r="C8" s="406"/>
      <c r="D8" s="69" t="s">
        <v>22</v>
      </c>
      <c r="E8" s="71">
        <v>3000</v>
      </c>
      <c r="F8" s="461" t="s">
        <v>262</v>
      </c>
      <c r="G8" s="548"/>
      <c r="H8" s="412"/>
      <c r="I8" s="412"/>
      <c r="J8" s="412"/>
      <c r="K8" s="412"/>
      <c r="L8" s="413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</row>
    <row r="9" spans="1:27" ht="15.75" customHeight="1" x14ac:dyDescent="0.25">
      <c r="A9" s="67"/>
      <c r="B9" s="459" t="s">
        <v>131</v>
      </c>
      <c r="C9" s="406"/>
      <c r="D9" s="69" t="s">
        <v>116</v>
      </c>
      <c r="E9" s="72">
        <v>1</v>
      </c>
      <c r="F9" s="414"/>
      <c r="G9" s="526"/>
      <c r="H9" s="376"/>
      <c r="I9" s="376"/>
      <c r="J9" s="376"/>
      <c r="K9" s="376"/>
      <c r="L9" s="404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</row>
    <row r="10" spans="1:27" ht="15.75" customHeight="1" x14ac:dyDescent="0.25">
      <c r="A10" s="67"/>
      <c r="B10" s="459" t="s">
        <v>115</v>
      </c>
      <c r="C10" s="406"/>
      <c r="D10" s="69" t="s">
        <v>116</v>
      </c>
      <c r="E10" s="73">
        <v>0</v>
      </c>
      <c r="F10" s="415"/>
      <c r="G10" s="416"/>
      <c r="H10" s="416"/>
      <c r="I10" s="416"/>
      <c r="J10" s="416"/>
      <c r="K10" s="416"/>
      <c r="L10" s="41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</row>
    <row r="11" spans="1:27" ht="15" customHeight="1" x14ac:dyDescent="0.25">
      <c r="A11" s="67"/>
      <c r="B11" s="462" t="s">
        <v>132</v>
      </c>
      <c r="C11" s="406"/>
      <c r="D11" s="69" t="s">
        <v>13</v>
      </c>
      <c r="E11" s="74">
        <v>0</v>
      </c>
      <c r="F11" s="463" t="s">
        <v>118</v>
      </c>
      <c r="G11" s="549"/>
      <c r="H11" s="408"/>
      <c r="I11" s="408"/>
      <c r="J11" s="408"/>
      <c r="K11" s="408"/>
      <c r="L11" s="409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</row>
    <row r="12" spans="1:27" ht="15" customHeight="1" x14ac:dyDescent="0.25">
      <c r="A12" s="67"/>
      <c r="B12" s="462" t="s">
        <v>133</v>
      </c>
      <c r="C12" s="406"/>
      <c r="D12" s="69" t="s">
        <v>13</v>
      </c>
      <c r="E12" s="74">
        <v>0</v>
      </c>
      <c r="F12" s="463" t="s">
        <v>120</v>
      </c>
      <c r="G12" s="549"/>
      <c r="H12" s="408"/>
      <c r="I12" s="408"/>
      <c r="J12" s="408"/>
      <c r="K12" s="408"/>
      <c r="L12" s="409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</row>
    <row r="13" spans="1:27" ht="15" customHeight="1" x14ac:dyDescent="0.25">
      <c r="A13" s="67"/>
      <c r="B13" s="462" t="s">
        <v>134</v>
      </c>
      <c r="C13" s="406"/>
      <c r="D13" s="69" t="s">
        <v>13</v>
      </c>
      <c r="E13" s="70">
        <v>2</v>
      </c>
      <c r="F13" s="463" t="s">
        <v>137</v>
      </c>
      <c r="G13" s="549"/>
      <c r="H13" s="408"/>
      <c r="I13" s="408"/>
      <c r="J13" s="408"/>
      <c r="K13" s="408"/>
      <c r="L13" s="409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</row>
    <row r="14" spans="1:27" ht="15" customHeight="1" x14ac:dyDescent="0.25">
      <c r="A14" s="67"/>
      <c r="B14" s="462" t="s">
        <v>135</v>
      </c>
      <c r="C14" s="406"/>
      <c r="D14" s="69" t="s">
        <v>13</v>
      </c>
      <c r="E14" s="75">
        <v>15</v>
      </c>
      <c r="F14" s="463" t="s">
        <v>124</v>
      </c>
      <c r="G14" s="549"/>
      <c r="H14" s="408"/>
      <c r="I14" s="408"/>
      <c r="J14" s="408"/>
      <c r="K14" s="408"/>
      <c r="L14" s="409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</row>
    <row r="15" spans="1:27" ht="15" customHeight="1" x14ac:dyDescent="0.25">
      <c r="A15" s="67"/>
      <c r="B15" s="464" t="s">
        <v>80</v>
      </c>
      <c r="C15" s="408"/>
      <c r="D15" s="408"/>
      <c r="E15" s="408"/>
      <c r="F15" s="408"/>
      <c r="G15" s="408"/>
      <c r="H15" s="408"/>
      <c r="I15" s="406"/>
      <c r="J15" s="466"/>
      <c r="K15" s="467"/>
      <c r="L15" s="468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</row>
    <row r="16" spans="1:27" s="545" customFormat="1" ht="24" x14ac:dyDescent="0.25">
      <c r="A16" s="544"/>
      <c r="B16" s="76" t="s">
        <v>81</v>
      </c>
      <c r="C16" s="186" t="s">
        <v>258</v>
      </c>
      <c r="D16" s="77" t="s">
        <v>35</v>
      </c>
      <c r="E16" s="77" t="s">
        <v>138</v>
      </c>
      <c r="F16" s="77" t="s">
        <v>300</v>
      </c>
      <c r="G16" s="77" t="s">
        <v>301</v>
      </c>
      <c r="H16" s="186" t="s">
        <v>259</v>
      </c>
      <c r="I16" s="77" t="s">
        <v>139</v>
      </c>
      <c r="J16" s="77" t="s">
        <v>84</v>
      </c>
      <c r="K16" s="77" t="s">
        <v>85</v>
      </c>
      <c r="L16" s="78" t="s">
        <v>140</v>
      </c>
      <c r="M16" s="544"/>
      <c r="N16" s="544"/>
      <c r="O16" s="544"/>
      <c r="P16" s="544"/>
      <c r="Q16" s="544"/>
      <c r="R16" s="544"/>
      <c r="S16" s="544"/>
      <c r="T16" s="544"/>
      <c r="U16" s="544"/>
      <c r="V16" s="544"/>
      <c r="W16" s="544"/>
      <c r="X16" s="544"/>
      <c r="Y16" s="544"/>
      <c r="Z16" s="544"/>
      <c r="AA16" s="544"/>
    </row>
    <row r="17" spans="1:27" ht="12" customHeight="1" x14ac:dyDescent="0.25">
      <c r="A17" s="67"/>
      <c r="B17" s="79">
        <v>1</v>
      </c>
      <c r="C17" s="80" t="s">
        <v>87</v>
      </c>
      <c r="D17" s="81"/>
      <c r="E17" s="81"/>
      <c r="F17" s="81"/>
      <c r="G17" s="81"/>
      <c r="H17" s="81"/>
      <c r="I17" s="81"/>
      <c r="J17" s="81"/>
      <c r="K17" s="81"/>
      <c r="L17" s="82"/>
      <c r="M17" s="67"/>
      <c r="N17" s="83"/>
      <c r="O17" s="83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</row>
    <row r="18" spans="1:27" ht="12" customHeight="1" x14ac:dyDescent="0.25">
      <c r="A18" s="67"/>
      <c r="B18" s="79" t="s">
        <v>88</v>
      </c>
      <c r="C18" s="81" t="s">
        <v>18</v>
      </c>
      <c r="D18" s="81" t="s">
        <v>5</v>
      </c>
      <c r="E18" s="81"/>
      <c r="F18" s="550">
        <v>1019</v>
      </c>
      <c r="G18" s="550">
        <f>F18*1.06</f>
        <v>1080.1400000000001</v>
      </c>
      <c r="H18" s="550">
        <f>E18*G18</f>
        <v>0</v>
      </c>
      <c r="I18" s="81">
        <f t="shared" ref="I18:I26" si="0">J$15</f>
        <v>0</v>
      </c>
      <c r="J18" s="84">
        <f t="shared" ref="J18:J26" si="1">H18*I18</f>
        <v>0</v>
      </c>
      <c r="K18" s="84">
        <f t="shared" ref="K18:K26" si="2">J18-L18</f>
        <v>0</v>
      </c>
      <c r="L18" s="82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</row>
    <row r="19" spans="1:27" ht="12" customHeight="1" x14ac:dyDescent="0.25">
      <c r="A19" s="67"/>
      <c r="B19" s="79" t="s">
        <v>89</v>
      </c>
      <c r="C19" s="81" t="s">
        <v>19</v>
      </c>
      <c r="D19" s="81" t="s">
        <v>5</v>
      </c>
      <c r="E19" s="81"/>
      <c r="F19" s="550">
        <v>489</v>
      </c>
      <c r="G19" s="550">
        <f t="shared" ref="G19:G40" si="3">F19*1.06</f>
        <v>518.34</v>
      </c>
      <c r="H19" s="550">
        <f t="shared" ref="H19:H26" si="4">E19*G19</f>
        <v>0</v>
      </c>
      <c r="I19" s="81">
        <f t="shared" si="0"/>
        <v>0</v>
      </c>
      <c r="J19" s="84">
        <f t="shared" si="1"/>
        <v>0</v>
      </c>
      <c r="K19" s="84">
        <f t="shared" si="2"/>
        <v>0</v>
      </c>
      <c r="L19" s="82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</row>
    <row r="20" spans="1:27" ht="12" customHeight="1" x14ac:dyDescent="0.25">
      <c r="A20" s="67"/>
      <c r="B20" s="79" t="s">
        <v>90</v>
      </c>
      <c r="C20" s="81" t="s">
        <v>20</v>
      </c>
      <c r="D20" s="81" t="s">
        <v>7</v>
      </c>
      <c r="E20" s="81">
        <v>3000</v>
      </c>
      <c r="F20" s="550">
        <v>1019</v>
      </c>
      <c r="G20" s="550">
        <f t="shared" si="3"/>
        <v>1080.1400000000001</v>
      </c>
      <c r="H20" s="550">
        <f t="shared" si="4"/>
        <v>3240420.0000000005</v>
      </c>
      <c r="I20" s="81">
        <f t="shared" si="0"/>
        <v>0</v>
      </c>
      <c r="J20" s="84">
        <f t="shared" si="1"/>
        <v>0</v>
      </c>
      <c r="K20" s="84">
        <f t="shared" si="2"/>
        <v>0</v>
      </c>
      <c r="L20" s="82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</row>
    <row r="21" spans="1:27" ht="12" customHeight="1" x14ac:dyDescent="0.25">
      <c r="A21" s="67"/>
      <c r="B21" s="79" t="s">
        <v>91</v>
      </c>
      <c r="C21" s="81" t="s">
        <v>21</v>
      </c>
      <c r="D21" s="81" t="s">
        <v>22</v>
      </c>
      <c r="E21" s="81"/>
      <c r="F21" s="550">
        <v>873</v>
      </c>
      <c r="G21" s="550">
        <f t="shared" si="3"/>
        <v>925.38</v>
      </c>
      <c r="H21" s="550">
        <f t="shared" si="4"/>
        <v>0</v>
      </c>
      <c r="I21" s="81">
        <f t="shared" si="0"/>
        <v>0</v>
      </c>
      <c r="J21" s="84">
        <f t="shared" si="1"/>
        <v>0</v>
      </c>
      <c r="K21" s="84">
        <f t="shared" si="2"/>
        <v>0</v>
      </c>
      <c r="L21" s="82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</row>
    <row r="22" spans="1:27" ht="12" customHeight="1" x14ac:dyDescent="0.25">
      <c r="A22" s="67"/>
      <c r="B22" s="79" t="s">
        <v>92</v>
      </c>
      <c r="C22" s="81" t="s">
        <v>23</v>
      </c>
      <c r="D22" s="81" t="s">
        <v>22</v>
      </c>
      <c r="E22" s="81">
        <v>3000</v>
      </c>
      <c r="F22" s="550">
        <v>764</v>
      </c>
      <c r="G22" s="550">
        <f t="shared" si="3"/>
        <v>809.84</v>
      </c>
      <c r="H22" s="550">
        <f t="shared" si="4"/>
        <v>2429520</v>
      </c>
      <c r="I22" s="81">
        <f t="shared" si="0"/>
        <v>0</v>
      </c>
      <c r="J22" s="84">
        <f t="shared" si="1"/>
        <v>0</v>
      </c>
      <c r="K22" s="84">
        <f t="shared" si="2"/>
        <v>0</v>
      </c>
      <c r="L22" s="82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</row>
    <row r="23" spans="1:27" ht="12" customHeight="1" x14ac:dyDescent="0.25">
      <c r="A23" s="67"/>
      <c r="B23" s="79" t="s">
        <v>93</v>
      </c>
      <c r="C23" s="81" t="s">
        <v>24</v>
      </c>
      <c r="D23" s="81" t="s">
        <v>22</v>
      </c>
      <c r="E23" s="81">
        <v>0</v>
      </c>
      <c r="F23" s="550">
        <v>1019</v>
      </c>
      <c r="G23" s="550">
        <f t="shared" si="3"/>
        <v>1080.1400000000001</v>
      </c>
      <c r="H23" s="550">
        <f t="shared" si="4"/>
        <v>0</v>
      </c>
      <c r="I23" s="81">
        <f t="shared" si="0"/>
        <v>0</v>
      </c>
      <c r="J23" s="84">
        <f t="shared" si="1"/>
        <v>0</v>
      </c>
      <c r="K23" s="84">
        <f t="shared" si="2"/>
        <v>0</v>
      </c>
      <c r="L23" s="82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</row>
    <row r="24" spans="1:27" ht="12" customHeight="1" x14ac:dyDescent="0.25">
      <c r="A24" s="67"/>
      <c r="B24" s="79" t="s">
        <v>94</v>
      </c>
      <c r="C24" s="81" t="s">
        <v>25</v>
      </c>
      <c r="D24" s="81" t="s">
        <v>22</v>
      </c>
      <c r="E24" s="81"/>
      <c r="F24" s="550">
        <v>407</v>
      </c>
      <c r="G24" s="550">
        <f t="shared" si="3"/>
        <v>431.42</v>
      </c>
      <c r="H24" s="550">
        <f t="shared" si="4"/>
        <v>0</v>
      </c>
      <c r="I24" s="81">
        <f t="shared" si="0"/>
        <v>0</v>
      </c>
      <c r="J24" s="84">
        <f t="shared" si="1"/>
        <v>0</v>
      </c>
      <c r="K24" s="84">
        <f t="shared" si="2"/>
        <v>0</v>
      </c>
      <c r="L24" s="82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</row>
    <row r="25" spans="1:27" ht="12" customHeight="1" x14ac:dyDescent="0.25">
      <c r="A25" s="67"/>
      <c r="B25" s="79" t="s">
        <v>95</v>
      </c>
      <c r="C25" s="81" t="s">
        <v>26</v>
      </c>
      <c r="D25" s="81" t="s">
        <v>22</v>
      </c>
      <c r="E25" s="81">
        <v>3000</v>
      </c>
      <c r="F25" s="550">
        <v>306</v>
      </c>
      <c r="G25" s="550">
        <f t="shared" si="3"/>
        <v>324.36</v>
      </c>
      <c r="H25" s="550">
        <f t="shared" si="4"/>
        <v>973080</v>
      </c>
      <c r="I25" s="81">
        <f t="shared" si="0"/>
        <v>0</v>
      </c>
      <c r="J25" s="84">
        <f t="shared" si="1"/>
        <v>0</v>
      </c>
      <c r="K25" s="84">
        <f t="shared" si="2"/>
        <v>0</v>
      </c>
      <c r="L25" s="82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</row>
    <row r="26" spans="1:27" ht="12" customHeight="1" x14ac:dyDescent="0.25">
      <c r="A26" s="67"/>
      <c r="B26" s="79" t="s">
        <v>96</v>
      </c>
      <c r="C26" s="81" t="s">
        <v>27</v>
      </c>
      <c r="D26" s="81" t="s">
        <v>13</v>
      </c>
      <c r="E26" s="85">
        <v>6017</v>
      </c>
      <c r="F26" s="550">
        <v>349</v>
      </c>
      <c r="G26" s="550">
        <f t="shared" si="3"/>
        <v>369.94</v>
      </c>
      <c r="H26" s="550">
        <f t="shared" si="4"/>
        <v>2225928.98</v>
      </c>
      <c r="I26" s="81">
        <f t="shared" si="0"/>
        <v>0</v>
      </c>
      <c r="J26" s="84">
        <f t="shared" si="1"/>
        <v>0</v>
      </c>
      <c r="K26" s="84">
        <f t="shared" si="2"/>
        <v>0</v>
      </c>
      <c r="L26" s="86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</row>
    <row r="27" spans="1:27" ht="12" customHeight="1" x14ac:dyDescent="0.25">
      <c r="A27" s="67"/>
      <c r="B27" s="464" t="s">
        <v>97</v>
      </c>
      <c r="C27" s="408"/>
      <c r="D27" s="406"/>
      <c r="E27" s="81"/>
      <c r="F27" s="550"/>
      <c r="G27" s="550"/>
      <c r="H27" s="551">
        <f>SUM(H18:H26)</f>
        <v>8868948.9800000004</v>
      </c>
      <c r="I27" s="87"/>
      <c r="J27" s="87">
        <f t="shared" ref="J27:L27" si="5">SUM(J18:J26)</f>
        <v>0</v>
      </c>
      <c r="K27" s="87">
        <f t="shared" si="5"/>
        <v>0</v>
      </c>
      <c r="L27" s="88">
        <f t="shared" si="5"/>
        <v>0</v>
      </c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</row>
    <row r="28" spans="1:27" ht="12" customHeight="1" x14ac:dyDescent="0.25">
      <c r="A28" s="67"/>
      <c r="B28" s="79">
        <v>2</v>
      </c>
      <c r="C28" s="80" t="s">
        <v>98</v>
      </c>
      <c r="D28" s="81"/>
      <c r="E28" s="81"/>
      <c r="F28" s="550"/>
      <c r="G28" s="550"/>
      <c r="H28" s="550"/>
      <c r="I28" s="81"/>
      <c r="J28" s="81"/>
      <c r="K28" s="81"/>
      <c r="L28" s="82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</row>
    <row r="29" spans="1:27" ht="12" customHeight="1" x14ac:dyDescent="0.25">
      <c r="A29" s="67"/>
      <c r="B29" s="79" t="s">
        <v>99</v>
      </c>
      <c r="C29" s="81" t="s">
        <v>51</v>
      </c>
      <c r="D29" s="81" t="s">
        <v>35</v>
      </c>
      <c r="E29" s="81">
        <v>3000</v>
      </c>
      <c r="F29" s="550"/>
      <c r="G29" s="550">
        <f t="shared" si="3"/>
        <v>0</v>
      </c>
      <c r="H29" s="550">
        <f>E29*G29</f>
        <v>0</v>
      </c>
      <c r="I29" s="81">
        <f t="shared" ref="I29:I33" si="6">J$15</f>
        <v>0</v>
      </c>
      <c r="J29" s="84">
        <f t="shared" ref="J29:J33" si="7">H29*I29</f>
        <v>0</v>
      </c>
      <c r="K29" s="84">
        <f t="shared" ref="K29:K33" si="8">J29-L29</f>
        <v>0</v>
      </c>
      <c r="L29" s="82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</row>
    <row r="30" spans="1:27" ht="12" customHeight="1" x14ac:dyDescent="0.25">
      <c r="A30" s="67"/>
      <c r="B30" s="79" t="s">
        <v>100</v>
      </c>
      <c r="C30" s="81" t="s">
        <v>36</v>
      </c>
      <c r="D30" s="81" t="s">
        <v>13</v>
      </c>
      <c r="E30" s="89">
        <v>0</v>
      </c>
      <c r="F30" s="550">
        <v>4000</v>
      </c>
      <c r="G30" s="550">
        <f t="shared" si="3"/>
        <v>4240</v>
      </c>
      <c r="H30" s="550">
        <f t="shared" ref="H30:H33" si="9">E30*G30</f>
        <v>0</v>
      </c>
      <c r="I30" s="81">
        <f t="shared" si="6"/>
        <v>0</v>
      </c>
      <c r="J30" s="84">
        <f t="shared" si="7"/>
        <v>0</v>
      </c>
      <c r="K30" s="84">
        <f t="shared" si="8"/>
        <v>0</v>
      </c>
      <c r="L30" s="82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</row>
    <row r="31" spans="1:27" ht="12" customHeight="1" x14ac:dyDescent="0.25">
      <c r="A31" s="67"/>
      <c r="B31" s="79" t="s">
        <v>101</v>
      </c>
      <c r="C31" s="81" t="s">
        <v>45</v>
      </c>
      <c r="D31" s="81" t="s">
        <v>13</v>
      </c>
      <c r="E31" s="90">
        <v>15</v>
      </c>
      <c r="F31" s="550">
        <v>68000</v>
      </c>
      <c r="G31" s="550">
        <f t="shared" si="3"/>
        <v>72080</v>
      </c>
      <c r="H31" s="550">
        <f t="shared" si="9"/>
        <v>1081200</v>
      </c>
      <c r="I31" s="81">
        <f t="shared" si="6"/>
        <v>0</v>
      </c>
      <c r="J31" s="84">
        <f t="shared" si="7"/>
        <v>0</v>
      </c>
      <c r="K31" s="84">
        <f t="shared" si="8"/>
        <v>0</v>
      </c>
      <c r="L31" s="82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</row>
    <row r="32" spans="1:27" ht="12" customHeight="1" x14ac:dyDescent="0.25">
      <c r="A32" s="67"/>
      <c r="B32" s="79" t="s">
        <v>102</v>
      </c>
      <c r="C32" s="81" t="s">
        <v>47</v>
      </c>
      <c r="D32" s="81" t="s">
        <v>13</v>
      </c>
      <c r="E32" s="89">
        <v>0</v>
      </c>
      <c r="F32" s="550">
        <v>12500</v>
      </c>
      <c r="G32" s="550">
        <f t="shared" si="3"/>
        <v>13250</v>
      </c>
      <c r="H32" s="550">
        <f t="shared" si="9"/>
        <v>0</v>
      </c>
      <c r="I32" s="81">
        <f t="shared" si="6"/>
        <v>0</v>
      </c>
      <c r="J32" s="84">
        <f t="shared" si="7"/>
        <v>0</v>
      </c>
      <c r="K32" s="84">
        <f t="shared" si="8"/>
        <v>0</v>
      </c>
      <c r="L32" s="82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</row>
    <row r="33" spans="1:27" ht="12" customHeight="1" x14ac:dyDescent="0.25">
      <c r="A33" s="67"/>
      <c r="B33" s="79" t="s">
        <v>103</v>
      </c>
      <c r="C33" s="81" t="s">
        <v>50</v>
      </c>
      <c r="D33" s="81" t="s">
        <v>13</v>
      </c>
      <c r="E33" s="81">
        <v>2</v>
      </c>
      <c r="F33" s="550">
        <v>38000</v>
      </c>
      <c r="G33" s="550">
        <f t="shared" si="3"/>
        <v>40280</v>
      </c>
      <c r="H33" s="550">
        <f t="shared" si="9"/>
        <v>80560</v>
      </c>
      <c r="I33" s="81">
        <f t="shared" si="6"/>
        <v>0</v>
      </c>
      <c r="J33" s="84">
        <f t="shared" si="7"/>
        <v>0</v>
      </c>
      <c r="K33" s="84">
        <f t="shared" si="8"/>
        <v>0</v>
      </c>
      <c r="L33" s="82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</row>
    <row r="34" spans="1:27" ht="12" customHeight="1" x14ac:dyDescent="0.25">
      <c r="A34" s="67"/>
      <c r="B34" s="464" t="s">
        <v>106</v>
      </c>
      <c r="C34" s="408"/>
      <c r="D34" s="406"/>
      <c r="E34" s="81"/>
      <c r="F34" s="550"/>
      <c r="G34" s="550"/>
      <c r="H34" s="551">
        <f>SUM(H29:H33)</f>
        <v>1161760</v>
      </c>
      <c r="I34" s="87"/>
      <c r="J34" s="87">
        <f t="shared" ref="J34:L34" si="10">SUM(J29:J33)</f>
        <v>0</v>
      </c>
      <c r="K34" s="87">
        <f t="shared" si="10"/>
        <v>0</v>
      </c>
      <c r="L34" s="88">
        <f t="shared" si="10"/>
        <v>0</v>
      </c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</row>
    <row r="35" spans="1:27" ht="12" customHeight="1" x14ac:dyDescent="0.25">
      <c r="A35" s="67"/>
      <c r="B35" s="79">
        <v>3</v>
      </c>
      <c r="C35" s="80" t="s">
        <v>107</v>
      </c>
      <c r="D35" s="81"/>
      <c r="E35" s="81"/>
      <c r="F35" s="550"/>
      <c r="G35" s="550"/>
      <c r="H35" s="550"/>
      <c r="I35" s="81"/>
      <c r="J35" s="81"/>
      <c r="K35" s="81"/>
      <c r="L35" s="82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</row>
    <row r="36" spans="1:27" ht="12" customHeight="1" x14ac:dyDescent="0.25">
      <c r="A36" s="67"/>
      <c r="B36" s="79" t="s">
        <v>125</v>
      </c>
      <c r="C36" s="81" t="s">
        <v>0</v>
      </c>
      <c r="D36" s="91">
        <v>0.05</v>
      </c>
      <c r="E36" s="81">
        <v>1</v>
      </c>
      <c r="F36" s="550">
        <v>418347</v>
      </c>
      <c r="G36" s="550">
        <f t="shared" si="3"/>
        <v>443447.82</v>
      </c>
      <c r="H36" s="550">
        <f>E36*G36</f>
        <v>443447.82</v>
      </c>
      <c r="I36" s="81">
        <f t="shared" ref="I36:I37" si="11">J$15</f>
        <v>0</v>
      </c>
      <c r="J36" s="84">
        <f t="shared" ref="J36:J37" si="12">H36*I36</f>
        <v>0</v>
      </c>
      <c r="K36" s="84">
        <f t="shared" ref="K36:K37" si="13">J36-L36</f>
        <v>0</v>
      </c>
      <c r="L36" s="86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</row>
    <row r="37" spans="1:27" ht="12" customHeight="1" x14ac:dyDescent="0.25">
      <c r="A37" s="67"/>
      <c r="B37" s="79" t="s">
        <v>108</v>
      </c>
      <c r="C37" s="81" t="s">
        <v>1</v>
      </c>
      <c r="D37" s="92">
        <v>0.2</v>
      </c>
      <c r="E37" s="81">
        <v>1</v>
      </c>
      <c r="F37" s="550">
        <v>219200</v>
      </c>
      <c r="G37" s="550">
        <f t="shared" si="3"/>
        <v>232352</v>
      </c>
      <c r="H37" s="550">
        <f>E37*G37</f>
        <v>232352</v>
      </c>
      <c r="I37" s="81">
        <f t="shared" si="11"/>
        <v>0</v>
      </c>
      <c r="J37" s="84">
        <f t="shared" si="12"/>
        <v>0</v>
      </c>
      <c r="K37" s="84">
        <f t="shared" si="13"/>
        <v>0</v>
      </c>
      <c r="L37" s="86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</row>
    <row r="38" spans="1:27" ht="12" customHeight="1" x14ac:dyDescent="0.25">
      <c r="A38" s="67"/>
      <c r="B38" s="464" t="s">
        <v>109</v>
      </c>
      <c r="C38" s="408"/>
      <c r="D38" s="406"/>
      <c r="E38" s="81"/>
      <c r="F38" s="550"/>
      <c r="G38" s="550"/>
      <c r="H38" s="551">
        <f>SUM(H36:H37)</f>
        <v>675799.82000000007</v>
      </c>
      <c r="I38" s="87"/>
      <c r="J38" s="87">
        <f t="shared" ref="J38:L38" si="14">SUM(J36:J37)</f>
        <v>0</v>
      </c>
      <c r="K38" s="87">
        <f t="shared" si="14"/>
        <v>0</v>
      </c>
      <c r="L38" s="88">
        <f t="shared" si="14"/>
        <v>0</v>
      </c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</row>
    <row r="39" spans="1:27" ht="12" customHeight="1" x14ac:dyDescent="0.25">
      <c r="A39" s="67"/>
      <c r="B39" s="464" t="s">
        <v>110</v>
      </c>
      <c r="C39" s="408"/>
      <c r="D39" s="406"/>
      <c r="E39" s="81"/>
      <c r="F39" s="550"/>
      <c r="G39" s="550"/>
      <c r="H39" s="551">
        <f>H38+H34+H27</f>
        <v>10706508.800000001</v>
      </c>
      <c r="I39" s="87"/>
      <c r="J39" s="87">
        <f t="shared" ref="J39:L39" si="15">J38+J34+J27</f>
        <v>0</v>
      </c>
      <c r="K39" s="87">
        <f t="shared" si="15"/>
        <v>0</v>
      </c>
      <c r="L39" s="88">
        <f t="shared" si="15"/>
        <v>0</v>
      </c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</row>
    <row r="40" spans="1:27" ht="12" customHeight="1" x14ac:dyDescent="0.25">
      <c r="A40" s="67"/>
      <c r="B40" s="79">
        <v>4</v>
      </c>
      <c r="C40" s="81" t="s">
        <v>111</v>
      </c>
      <c r="D40" s="91">
        <v>0.15</v>
      </c>
      <c r="E40" s="81">
        <v>1</v>
      </c>
      <c r="F40" s="550">
        <v>1515072</v>
      </c>
      <c r="G40" s="550">
        <f t="shared" si="3"/>
        <v>1605976.32</v>
      </c>
      <c r="H40" s="550">
        <f>E40*G40</f>
        <v>1605976.32</v>
      </c>
      <c r="I40" s="81">
        <f>J$15</f>
        <v>0</v>
      </c>
      <c r="J40" s="84">
        <f>H40*I40</f>
        <v>0</v>
      </c>
      <c r="K40" s="84">
        <f>J40-L40</f>
        <v>0</v>
      </c>
      <c r="L40" s="86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</row>
    <row r="41" spans="1:27" ht="12" customHeight="1" thickBot="1" x14ac:dyDescent="0.3">
      <c r="A41" s="67"/>
      <c r="B41" s="465" t="s">
        <v>84</v>
      </c>
      <c r="C41" s="429"/>
      <c r="D41" s="430"/>
      <c r="E41" s="93"/>
      <c r="F41" s="552"/>
      <c r="G41" s="552"/>
      <c r="H41" s="553">
        <f>H39+H40</f>
        <v>12312485.120000001</v>
      </c>
      <c r="I41" s="94"/>
      <c r="J41" s="94">
        <f t="shared" ref="J41:L41" si="16">J39+J40</f>
        <v>0</v>
      </c>
      <c r="K41" s="94">
        <f t="shared" si="16"/>
        <v>0</v>
      </c>
      <c r="L41" s="95">
        <f t="shared" si="16"/>
        <v>0</v>
      </c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</row>
    <row r="42" spans="1:27" ht="12" customHeight="1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</row>
    <row r="43" spans="1:27" ht="12" customHeight="1" x14ac:dyDescent="0.25">
      <c r="A43" s="67"/>
      <c r="B43" s="67"/>
      <c r="C43" s="67"/>
      <c r="D43" s="67"/>
      <c r="E43" s="67"/>
      <c r="F43" s="67"/>
      <c r="G43" s="67"/>
      <c r="H43" s="96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</row>
    <row r="44" spans="1:27" ht="12" customHeight="1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</row>
    <row r="45" spans="1:27" ht="12" customHeight="1" x14ac:dyDescent="0.25">
      <c r="A45" s="67"/>
      <c r="B45" s="67"/>
      <c r="C45" s="67"/>
      <c r="D45" s="67"/>
      <c r="E45" s="67"/>
      <c r="F45" s="67"/>
      <c r="G45" s="67"/>
      <c r="H45" s="83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</row>
    <row r="46" spans="1:27" ht="12" customHeight="1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</row>
    <row r="47" spans="1:27" ht="12" customHeight="1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</row>
    <row r="48" spans="1:27" ht="12" customHeight="1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</row>
    <row r="49" spans="1:27" ht="12" customHeight="1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</row>
    <row r="50" spans="1:27" ht="12" customHeight="1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</row>
    <row r="51" spans="1:27" ht="12" customHeight="1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</row>
    <row r="52" spans="1:27" ht="12" customHeight="1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</row>
    <row r="53" spans="1:27" ht="12" customHeight="1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</row>
    <row r="54" spans="1:27" ht="12" customHeight="1" x14ac:dyDescent="0.2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</row>
    <row r="55" spans="1:27" ht="12" customHeight="1" x14ac:dyDescent="0.2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</row>
    <row r="56" spans="1:27" ht="12" customHeight="1" x14ac:dyDescent="0.25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</row>
    <row r="57" spans="1:27" ht="12" customHeight="1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</row>
    <row r="58" spans="1:27" ht="12" customHeight="1" x14ac:dyDescent="0.25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</row>
    <row r="59" spans="1:27" ht="12" customHeight="1" x14ac:dyDescent="0.25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</row>
    <row r="60" spans="1:27" ht="12" customHeight="1" x14ac:dyDescent="0.2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</row>
    <row r="61" spans="1:27" ht="12" customHeight="1" x14ac:dyDescent="0.2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</row>
    <row r="62" spans="1:27" ht="12" customHeight="1" x14ac:dyDescent="0.2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</row>
    <row r="63" spans="1:27" ht="12" customHeight="1" x14ac:dyDescent="0.25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</row>
    <row r="64" spans="1:27" ht="12" customHeight="1" x14ac:dyDescent="0.25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</row>
    <row r="65" spans="1:27" ht="12" customHeight="1" x14ac:dyDescent="0.2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</row>
    <row r="66" spans="1:27" ht="12" customHeight="1" x14ac:dyDescent="0.2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</row>
    <row r="67" spans="1:27" ht="12" customHeight="1" x14ac:dyDescent="0.25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</row>
    <row r="68" spans="1:27" ht="12" customHeight="1" x14ac:dyDescent="0.2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</row>
    <row r="69" spans="1:27" ht="12" customHeight="1" x14ac:dyDescent="0.2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</row>
    <row r="70" spans="1:27" ht="12" customHeight="1" x14ac:dyDescent="0.2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</row>
    <row r="71" spans="1:27" ht="12" customHeight="1" x14ac:dyDescent="0.2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</row>
    <row r="72" spans="1:27" ht="12" customHeight="1" x14ac:dyDescent="0.2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</row>
    <row r="73" spans="1:27" ht="12" customHeight="1" x14ac:dyDescent="0.25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</row>
    <row r="74" spans="1:27" ht="12" customHeight="1" x14ac:dyDescent="0.25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</row>
    <row r="75" spans="1:27" ht="12" customHeight="1" x14ac:dyDescent="0.2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</row>
    <row r="76" spans="1:27" ht="12" customHeight="1" x14ac:dyDescent="0.25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</row>
    <row r="77" spans="1:27" ht="12" customHeight="1" x14ac:dyDescent="0.25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</row>
    <row r="78" spans="1:27" ht="12" customHeight="1" x14ac:dyDescent="0.2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</row>
    <row r="79" spans="1:27" ht="12" customHeight="1" x14ac:dyDescent="0.2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</row>
    <row r="80" spans="1:27" ht="12" customHeight="1" x14ac:dyDescent="0.2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</row>
    <row r="81" spans="1:27" ht="12" customHeight="1" x14ac:dyDescent="0.2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</row>
    <row r="82" spans="1:27" ht="12" customHeight="1" x14ac:dyDescent="0.2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</row>
    <row r="83" spans="1:27" ht="12" customHeight="1" x14ac:dyDescent="0.2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</row>
    <row r="84" spans="1:27" ht="12" customHeight="1" x14ac:dyDescent="0.2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</row>
    <row r="85" spans="1:27" ht="12" customHeight="1" x14ac:dyDescent="0.2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</row>
    <row r="86" spans="1:27" ht="12" customHeight="1" x14ac:dyDescent="0.2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</row>
    <row r="87" spans="1:27" ht="12" customHeight="1" x14ac:dyDescent="0.25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</row>
    <row r="88" spans="1:27" ht="12" customHeight="1" x14ac:dyDescent="0.2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</row>
    <row r="89" spans="1:27" ht="12" customHeight="1" x14ac:dyDescent="0.25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</row>
    <row r="90" spans="1:27" ht="12" customHeight="1" x14ac:dyDescent="0.2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</row>
    <row r="91" spans="1:27" ht="12" customHeight="1" x14ac:dyDescent="0.25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</row>
    <row r="92" spans="1:27" ht="12" customHeight="1" x14ac:dyDescent="0.25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</row>
    <row r="93" spans="1:27" ht="12" customHeight="1" x14ac:dyDescent="0.25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</row>
    <row r="94" spans="1:27" ht="12" customHeight="1" x14ac:dyDescent="0.25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</row>
    <row r="95" spans="1:27" ht="12" customHeight="1" x14ac:dyDescent="0.25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</row>
    <row r="96" spans="1:27" ht="12" customHeight="1" x14ac:dyDescent="0.25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</row>
    <row r="97" spans="1:27" ht="12" customHeight="1" x14ac:dyDescent="0.25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</row>
    <row r="98" spans="1:27" ht="12" customHeight="1" x14ac:dyDescent="0.25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</row>
    <row r="99" spans="1:27" ht="12" customHeight="1" x14ac:dyDescent="0.25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</row>
    <row r="100" spans="1:27" ht="12" customHeight="1" x14ac:dyDescent="0.25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</row>
    <row r="101" spans="1:27" ht="12" customHeight="1" x14ac:dyDescent="0.25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</row>
    <row r="102" spans="1:27" ht="12" customHeight="1" x14ac:dyDescent="0.25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</row>
    <row r="103" spans="1:27" ht="12" customHeight="1" x14ac:dyDescent="0.25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</row>
    <row r="104" spans="1:27" ht="12" customHeight="1" x14ac:dyDescent="0.25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</row>
    <row r="105" spans="1:27" ht="12" customHeight="1" x14ac:dyDescent="0.25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</row>
    <row r="106" spans="1:27" ht="12" customHeight="1" x14ac:dyDescent="0.25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</row>
    <row r="107" spans="1:27" ht="12" customHeight="1" x14ac:dyDescent="0.25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</row>
    <row r="108" spans="1:27" ht="12" customHeight="1" x14ac:dyDescent="0.25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</row>
    <row r="109" spans="1:27" ht="12" customHeight="1" x14ac:dyDescent="0.25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</row>
    <row r="110" spans="1:27" ht="12" customHeight="1" x14ac:dyDescent="0.25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</row>
    <row r="111" spans="1:27" ht="12" customHeight="1" x14ac:dyDescent="0.25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</row>
    <row r="112" spans="1:27" ht="12" customHeight="1" x14ac:dyDescent="0.25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</row>
    <row r="113" spans="1:27" ht="12" customHeight="1" x14ac:dyDescent="0.25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</row>
    <row r="114" spans="1:27" ht="12" customHeight="1" x14ac:dyDescent="0.25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</row>
    <row r="115" spans="1:27" ht="12" customHeight="1" x14ac:dyDescent="0.25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</row>
    <row r="116" spans="1:27" ht="12" customHeight="1" x14ac:dyDescent="0.25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</row>
    <row r="117" spans="1:27" ht="12" customHeight="1" x14ac:dyDescent="0.25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</row>
    <row r="118" spans="1:27" ht="12" customHeight="1" x14ac:dyDescent="0.25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</row>
    <row r="119" spans="1:27" ht="12" customHeight="1" x14ac:dyDescent="0.25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</row>
    <row r="120" spans="1:27" ht="12" customHeight="1" x14ac:dyDescent="0.25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</row>
    <row r="121" spans="1:27" ht="12" customHeight="1" x14ac:dyDescent="0.25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</row>
    <row r="122" spans="1:27" ht="12" customHeight="1" x14ac:dyDescent="0.25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</row>
    <row r="123" spans="1:27" ht="12" customHeight="1" x14ac:dyDescent="0.25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</row>
    <row r="124" spans="1:27" ht="12" customHeight="1" x14ac:dyDescent="0.25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</row>
    <row r="125" spans="1:27" ht="12" customHeight="1" x14ac:dyDescent="0.25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</row>
    <row r="126" spans="1:27" ht="12" customHeight="1" x14ac:dyDescent="0.25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</row>
    <row r="127" spans="1:27" ht="12" customHeight="1" x14ac:dyDescent="0.25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</row>
    <row r="128" spans="1:27" ht="12" customHeight="1" x14ac:dyDescent="0.25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</row>
    <row r="129" spans="1:27" ht="12" customHeight="1" x14ac:dyDescent="0.25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</row>
    <row r="130" spans="1:27" ht="12" customHeight="1" x14ac:dyDescent="0.25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</row>
    <row r="131" spans="1:27" ht="12" customHeight="1" x14ac:dyDescent="0.25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</row>
    <row r="132" spans="1:27" ht="12" customHeight="1" x14ac:dyDescent="0.25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</row>
    <row r="133" spans="1:27" ht="12" customHeight="1" x14ac:dyDescent="0.25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</row>
    <row r="134" spans="1:27" ht="12" customHeight="1" x14ac:dyDescent="0.25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</row>
    <row r="135" spans="1:27" ht="12" customHeight="1" x14ac:dyDescent="0.25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</row>
    <row r="136" spans="1:27" ht="12" customHeight="1" x14ac:dyDescent="0.25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</row>
    <row r="137" spans="1:27" ht="12" customHeight="1" x14ac:dyDescent="0.25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</row>
    <row r="138" spans="1:27" ht="12" customHeight="1" x14ac:dyDescent="0.25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</row>
    <row r="139" spans="1:27" ht="12" customHeight="1" x14ac:dyDescent="0.25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</row>
    <row r="140" spans="1:27" ht="12" customHeight="1" x14ac:dyDescent="0.25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</row>
    <row r="141" spans="1:27" ht="12" customHeight="1" x14ac:dyDescent="0.25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</row>
    <row r="142" spans="1:27" ht="12" customHeight="1" x14ac:dyDescent="0.25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</row>
    <row r="143" spans="1:27" ht="12" customHeight="1" x14ac:dyDescent="0.25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</row>
    <row r="144" spans="1:27" ht="12" customHeight="1" x14ac:dyDescent="0.25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</row>
    <row r="145" spans="1:27" ht="12" customHeight="1" x14ac:dyDescent="0.25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</row>
    <row r="146" spans="1:27" ht="12" customHeight="1" x14ac:dyDescent="0.25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</row>
    <row r="147" spans="1:27" ht="12" customHeight="1" x14ac:dyDescent="0.25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</row>
    <row r="148" spans="1:27" ht="12" customHeight="1" x14ac:dyDescent="0.25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</row>
    <row r="149" spans="1:27" ht="12" customHeight="1" x14ac:dyDescent="0.25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</row>
    <row r="150" spans="1:27" ht="12" customHeight="1" x14ac:dyDescent="0.25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</row>
    <row r="151" spans="1:27" ht="12" customHeight="1" x14ac:dyDescent="0.25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</row>
    <row r="152" spans="1:27" ht="12" customHeight="1" x14ac:dyDescent="0.25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</row>
    <row r="153" spans="1:27" ht="12" customHeight="1" x14ac:dyDescent="0.25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</row>
    <row r="154" spans="1:27" ht="12" customHeight="1" x14ac:dyDescent="0.25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</row>
    <row r="155" spans="1:27" ht="12" customHeight="1" x14ac:dyDescent="0.25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</row>
    <row r="156" spans="1:27" ht="12" customHeight="1" x14ac:dyDescent="0.25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</row>
    <row r="157" spans="1:27" ht="12" customHeight="1" x14ac:dyDescent="0.25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</row>
    <row r="158" spans="1:27" ht="12" customHeight="1" x14ac:dyDescent="0.25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</row>
    <row r="159" spans="1:27" ht="12" customHeight="1" x14ac:dyDescent="0.25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</row>
    <row r="160" spans="1:27" ht="12" customHeight="1" x14ac:dyDescent="0.25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</row>
    <row r="161" spans="1:27" ht="12" customHeight="1" x14ac:dyDescent="0.25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</row>
    <row r="162" spans="1:27" ht="12" customHeight="1" x14ac:dyDescent="0.25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</row>
    <row r="163" spans="1:27" ht="12" customHeight="1" x14ac:dyDescent="0.25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</row>
    <row r="164" spans="1:27" ht="12" customHeight="1" x14ac:dyDescent="0.25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</row>
    <row r="165" spans="1:27" ht="12" customHeight="1" x14ac:dyDescent="0.25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</row>
    <row r="166" spans="1:27" ht="12" customHeight="1" x14ac:dyDescent="0.25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</row>
    <row r="167" spans="1:27" ht="12" customHeight="1" x14ac:dyDescent="0.25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</row>
    <row r="168" spans="1:27" ht="12" customHeight="1" x14ac:dyDescent="0.25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</row>
    <row r="169" spans="1:27" ht="12" customHeight="1" x14ac:dyDescent="0.25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</row>
    <row r="170" spans="1:27" ht="12" customHeight="1" x14ac:dyDescent="0.25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</row>
    <row r="171" spans="1:27" ht="12" customHeight="1" x14ac:dyDescent="0.25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</row>
    <row r="172" spans="1:27" ht="12" customHeight="1" x14ac:dyDescent="0.25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</row>
    <row r="173" spans="1:27" ht="12" customHeight="1" x14ac:dyDescent="0.25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</row>
    <row r="174" spans="1:27" ht="12" customHeight="1" x14ac:dyDescent="0.25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</row>
    <row r="175" spans="1:27" ht="12" customHeight="1" x14ac:dyDescent="0.25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</row>
    <row r="176" spans="1:27" ht="12" customHeight="1" x14ac:dyDescent="0.25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</row>
    <row r="177" spans="1:27" ht="12" customHeight="1" x14ac:dyDescent="0.25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</row>
    <row r="178" spans="1:27" ht="12" customHeight="1" x14ac:dyDescent="0.25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</row>
    <row r="179" spans="1:27" ht="12" customHeight="1" x14ac:dyDescent="0.25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</row>
    <row r="180" spans="1:27" ht="12" customHeight="1" x14ac:dyDescent="0.25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</row>
    <row r="181" spans="1:27" ht="12" customHeight="1" x14ac:dyDescent="0.25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</row>
    <row r="182" spans="1:27" ht="12" customHeight="1" x14ac:dyDescent="0.25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</row>
    <row r="183" spans="1:27" ht="12" customHeight="1" x14ac:dyDescent="0.25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</row>
    <row r="184" spans="1:27" ht="12" customHeight="1" x14ac:dyDescent="0.25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</row>
    <row r="185" spans="1:27" ht="12" customHeight="1" x14ac:dyDescent="0.25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</row>
    <row r="186" spans="1:27" ht="12" customHeight="1" x14ac:dyDescent="0.25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</row>
    <row r="187" spans="1:27" ht="12" customHeight="1" x14ac:dyDescent="0.25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</row>
    <row r="188" spans="1:27" ht="12" customHeight="1" x14ac:dyDescent="0.25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</row>
    <row r="189" spans="1:27" ht="12" customHeight="1" x14ac:dyDescent="0.25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</row>
    <row r="190" spans="1:27" ht="12" customHeight="1" x14ac:dyDescent="0.25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</row>
    <row r="191" spans="1:27" ht="12" customHeight="1" x14ac:dyDescent="0.25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</row>
    <row r="192" spans="1:27" ht="12" customHeight="1" x14ac:dyDescent="0.25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</row>
    <row r="193" spans="1:27" ht="12" customHeight="1" x14ac:dyDescent="0.25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</row>
    <row r="194" spans="1:27" ht="12" customHeight="1" x14ac:dyDescent="0.25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</row>
    <row r="195" spans="1:27" ht="12" customHeight="1" x14ac:dyDescent="0.25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</row>
    <row r="196" spans="1:27" ht="12" customHeight="1" x14ac:dyDescent="0.25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</row>
    <row r="197" spans="1:27" ht="12" customHeight="1" x14ac:dyDescent="0.25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</row>
    <row r="198" spans="1:27" ht="12" customHeight="1" x14ac:dyDescent="0.25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</row>
    <row r="199" spans="1:27" ht="12" customHeight="1" x14ac:dyDescent="0.25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</row>
    <row r="200" spans="1:27" ht="12" customHeight="1" x14ac:dyDescent="0.25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</row>
    <row r="201" spans="1:27" ht="12" customHeight="1" x14ac:dyDescent="0.25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</row>
    <row r="202" spans="1:27" ht="12" customHeight="1" x14ac:dyDescent="0.25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</row>
    <row r="203" spans="1:27" ht="12" customHeight="1" x14ac:dyDescent="0.25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</row>
    <row r="204" spans="1:27" ht="12" customHeight="1" x14ac:dyDescent="0.25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</row>
    <row r="205" spans="1:27" ht="12" customHeight="1" x14ac:dyDescent="0.25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</row>
    <row r="206" spans="1:27" ht="12" customHeight="1" x14ac:dyDescent="0.25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</row>
    <row r="207" spans="1:27" ht="12" customHeight="1" x14ac:dyDescent="0.25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</row>
    <row r="208" spans="1:27" ht="12" customHeight="1" x14ac:dyDescent="0.25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</row>
    <row r="209" spans="1:27" ht="12" customHeight="1" x14ac:dyDescent="0.25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</row>
    <row r="210" spans="1:27" ht="12" customHeight="1" x14ac:dyDescent="0.25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</row>
    <row r="211" spans="1:27" ht="12" customHeight="1" x14ac:dyDescent="0.25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</row>
    <row r="212" spans="1:27" ht="12" customHeight="1" x14ac:dyDescent="0.25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</row>
    <row r="213" spans="1:27" ht="12" customHeight="1" x14ac:dyDescent="0.25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</row>
    <row r="214" spans="1:27" ht="12" customHeight="1" x14ac:dyDescent="0.25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</row>
    <row r="215" spans="1:27" ht="12" customHeight="1" x14ac:dyDescent="0.25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</row>
    <row r="216" spans="1:27" ht="12" customHeight="1" x14ac:dyDescent="0.25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</row>
    <row r="217" spans="1:27" ht="12" customHeight="1" x14ac:dyDescent="0.25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</row>
    <row r="218" spans="1:27" ht="12" customHeight="1" x14ac:dyDescent="0.25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</row>
    <row r="219" spans="1:27" ht="12" customHeight="1" x14ac:dyDescent="0.25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</row>
    <row r="220" spans="1:27" ht="12" customHeight="1" x14ac:dyDescent="0.25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</row>
    <row r="221" spans="1:27" ht="12" customHeight="1" x14ac:dyDescent="0.25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</row>
    <row r="222" spans="1:27" ht="12" customHeight="1" x14ac:dyDescent="0.25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</row>
    <row r="223" spans="1:27" ht="12" customHeight="1" x14ac:dyDescent="0.25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</row>
    <row r="224" spans="1:27" ht="12" customHeight="1" x14ac:dyDescent="0.25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</row>
    <row r="225" spans="1:27" ht="12" customHeight="1" x14ac:dyDescent="0.25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</row>
    <row r="226" spans="1:27" ht="12" customHeight="1" x14ac:dyDescent="0.25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</row>
    <row r="227" spans="1:27" ht="12" customHeight="1" x14ac:dyDescent="0.25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  <c r="AA227" s="67"/>
    </row>
    <row r="228" spans="1:27" ht="12" customHeight="1" x14ac:dyDescent="0.25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</row>
    <row r="229" spans="1:27" ht="12" customHeight="1" x14ac:dyDescent="0.25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</row>
    <row r="230" spans="1:27" ht="12" customHeight="1" x14ac:dyDescent="0.25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</row>
    <row r="231" spans="1:27" ht="12" customHeight="1" x14ac:dyDescent="0.25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</row>
    <row r="232" spans="1:27" ht="12" customHeight="1" x14ac:dyDescent="0.25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  <c r="AA232" s="67"/>
    </row>
    <row r="233" spans="1:27" ht="12" customHeight="1" x14ac:dyDescent="0.25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</row>
    <row r="234" spans="1:27" ht="12" customHeight="1" x14ac:dyDescent="0.25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</row>
    <row r="235" spans="1:27" ht="12" customHeight="1" x14ac:dyDescent="0.25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</row>
    <row r="236" spans="1:27" ht="12" customHeight="1" x14ac:dyDescent="0.25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</row>
    <row r="237" spans="1:27" ht="12" customHeight="1" x14ac:dyDescent="0.25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</row>
    <row r="238" spans="1:27" ht="12" customHeight="1" x14ac:dyDescent="0.25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</row>
    <row r="239" spans="1:27" ht="12" customHeight="1" x14ac:dyDescent="0.25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</row>
    <row r="240" spans="1:27" ht="12" customHeight="1" x14ac:dyDescent="0.25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</row>
    <row r="241" spans="1:27" ht="12" customHeight="1" x14ac:dyDescent="0.25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</row>
    <row r="242" spans="1:27" ht="12" customHeight="1" x14ac:dyDescent="0.25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</row>
    <row r="243" spans="1:27" ht="12" customHeight="1" x14ac:dyDescent="0.25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</row>
    <row r="244" spans="1:27" ht="12" customHeight="1" x14ac:dyDescent="0.25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  <c r="AA244" s="67"/>
    </row>
    <row r="245" spans="1:27" ht="12" customHeight="1" x14ac:dyDescent="0.25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</row>
    <row r="246" spans="1:27" ht="12" customHeight="1" x14ac:dyDescent="0.25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  <c r="AA246" s="67"/>
    </row>
    <row r="247" spans="1:27" ht="12" customHeight="1" x14ac:dyDescent="0.25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</row>
    <row r="248" spans="1:27" ht="12" customHeight="1" x14ac:dyDescent="0.25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</row>
    <row r="249" spans="1:27" ht="12" customHeight="1" x14ac:dyDescent="0.25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</row>
    <row r="250" spans="1:27" ht="12" customHeight="1" x14ac:dyDescent="0.25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</row>
    <row r="251" spans="1:27" ht="12" customHeight="1" x14ac:dyDescent="0.25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</row>
    <row r="252" spans="1:27" ht="12" customHeight="1" x14ac:dyDescent="0.25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</row>
    <row r="253" spans="1:27" ht="12" customHeight="1" x14ac:dyDescent="0.25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</row>
    <row r="254" spans="1:27" ht="12" customHeight="1" x14ac:dyDescent="0.25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</row>
    <row r="255" spans="1:27" ht="12" customHeight="1" x14ac:dyDescent="0.25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</row>
    <row r="256" spans="1:27" ht="12" customHeight="1" x14ac:dyDescent="0.25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  <c r="AA256" s="67"/>
    </row>
    <row r="257" spans="1:27" ht="12" customHeight="1" x14ac:dyDescent="0.25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  <c r="AA257" s="67"/>
    </row>
    <row r="258" spans="1:27" ht="12" customHeight="1" x14ac:dyDescent="0.25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  <c r="AA258" s="67"/>
    </row>
    <row r="259" spans="1:27" ht="12" customHeight="1" x14ac:dyDescent="0.25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</row>
    <row r="260" spans="1:27" ht="12" customHeight="1" x14ac:dyDescent="0.25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  <c r="AA260" s="67"/>
    </row>
    <row r="261" spans="1:27" ht="12" customHeight="1" x14ac:dyDescent="0.25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</row>
    <row r="262" spans="1:27" ht="12" customHeight="1" x14ac:dyDescent="0.25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</row>
    <row r="263" spans="1:27" ht="12" customHeight="1" x14ac:dyDescent="0.25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</row>
    <row r="264" spans="1:27" ht="12" customHeight="1" x14ac:dyDescent="0.25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</row>
    <row r="265" spans="1:27" ht="12" customHeight="1" x14ac:dyDescent="0.25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</row>
    <row r="266" spans="1:27" ht="12" customHeight="1" x14ac:dyDescent="0.25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  <c r="AA266" s="67"/>
    </row>
    <row r="267" spans="1:27" ht="12" customHeight="1" x14ac:dyDescent="0.25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</row>
    <row r="268" spans="1:27" ht="12" customHeight="1" x14ac:dyDescent="0.25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</row>
    <row r="269" spans="1:27" ht="12" customHeight="1" x14ac:dyDescent="0.25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</row>
    <row r="270" spans="1:27" ht="12" customHeight="1" x14ac:dyDescent="0.25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  <c r="AA270" s="67"/>
    </row>
    <row r="271" spans="1:27" ht="12" customHeight="1" x14ac:dyDescent="0.25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</row>
    <row r="272" spans="1:27" ht="12" customHeight="1" x14ac:dyDescent="0.25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</row>
    <row r="273" spans="1:27" ht="12" customHeight="1" x14ac:dyDescent="0.25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</row>
    <row r="274" spans="1:27" ht="12" customHeight="1" x14ac:dyDescent="0.25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</row>
    <row r="275" spans="1:27" ht="12" customHeight="1" x14ac:dyDescent="0.25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  <c r="AA275" s="67"/>
    </row>
    <row r="276" spans="1:27" ht="12" customHeight="1" x14ac:dyDescent="0.25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  <c r="AA276" s="67"/>
    </row>
    <row r="277" spans="1:27" ht="12" customHeight="1" x14ac:dyDescent="0.25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</row>
    <row r="278" spans="1:27" ht="12" customHeight="1" x14ac:dyDescent="0.25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</row>
    <row r="279" spans="1:27" ht="12" customHeight="1" x14ac:dyDescent="0.25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</row>
    <row r="280" spans="1:27" ht="12" customHeight="1" x14ac:dyDescent="0.25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</row>
    <row r="281" spans="1:27" ht="12" customHeight="1" x14ac:dyDescent="0.25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</row>
    <row r="282" spans="1:27" ht="12" customHeight="1" x14ac:dyDescent="0.25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</row>
    <row r="283" spans="1:27" ht="12" customHeight="1" x14ac:dyDescent="0.25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</row>
    <row r="284" spans="1:27" ht="12" customHeight="1" x14ac:dyDescent="0.25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</row>
    <row r="285" spans="1:27" ht="12" customHeight="1" x14ac:dyDescent="0.25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</row>
    <row r="286" spans="1:27" ht="12" customHeight="1" x14ac:dyDescent="0.25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</row>
    <row r="287" spans="1:27" ht="12" customHeight="1" x14ac:dyDescent="0.25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</row>
    <row r="288" spans="1:27" ht="12" customHeight="1" x14ac:dyDescent="0.25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</row>
    <row r="289" spans="1:27" ht="12" customHeight="1" x14ac:dyDescent="0.25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</row>
    <row r="290" spans="1:27" ht="12" customHeight="1" x14ac:dyDescent="0.25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</row>
    <row r="291" spans="1:27" ht="12" customHeight="1" x14ac:dyDescent="0.25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</row>
    <row r="292" spans="1:27" ht="12" customHeight="1" x14ac:dyDescent="0.25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</row>
    <row r="293" spans="1:27" ht="12" customHeight="1" x14ac:dyDescent="0.25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</row>
    <row r="294" spans="1:27" ht="12" customHeight="1" x14ac:dyDescent="0.25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  <c r="AA294" s="67"/>
    </row>
    <row r="295" spans="1:27" ht="12" customHeight="1" x14ac:dyDescent="0.25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</row>
    <row r="296" spans="1:27" ht="12" customHeight="1" x14ac:dyDescent="0.25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</row>
    <row r="297" spans="1:27" ht="12" customHeight="1" x14ac:dyDescent="0.25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</row>
    <row r="298" spans="1:27" ht="12" customHeight="1" x14ac:dyDescent="0.25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  <c r="AA298" s="67"/>
    </row>
    <row r="299" spans="1:27" ht="12" customHeight="1" x14ac:dyDescent="0.25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</row>
    <row r="300" spans="1:27" ht="12" customHeight="1" x14ac:dyDescent="0.25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  <c r="AA300" s="67"/>
    </row>
    <row r="301" spans="1:27" ht="12" customHeight="1" x14ac:dyDescent="0.25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</row>
    <row r="302" spans="1:27" ht="12" customHeight="1" x14ac:dyDescent="0.25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</row>
    <row r="303" spans="1:27" ht="12" customHeight="1" x14ac:dyDescent="0.25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</row>
    <row r="304" spans="1:27" ht="12" customHeight="1" x14ac:dyDescent="0.25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  <c r="AA304" s="67"/>
    </row>
    <row r="305" spans="1:27" ht="12" customHeight="1" x14ac:dyDescent="0.25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</row>
    <row r="306" spans="1:27" ht="12" customHeight="1" x14ac:dyDescent="0.25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</row>
    <row r="307" spans="1:27" ht="12" customHeight="1" x14ac:dyDescent="0.25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</row>
    <row r="308" spans="1:27" ht="12" customHeight="1" x14ac:dyDescent="0.25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</row>
    <row r="309" spans="1:27" ht="12" customHeight="1" x14ac:dyDescent="0.25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</row>
    <row r="310" spans="1:27" ht="12" customHeight="1" x14ac:dyDescent="0.25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</row>
    <row r="311" spans="1:27" ht="12" customHeight="1" x14ac:dyDescent="0.25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</row>
    <row r="312" spans="1:27" ht="12" customHeight="1" x14ac:dyDescent="0.25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</row>
    <row r="313" spans="1:27" ht="12" customHeight="1" x14ac:dyDescent="0.25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</row>
    <row r="314" spans="1:27" ht="12" customHeight="1" x14ac:dyDescent="0.25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</row>
    <row r="315" spans="1:27" ht="12" customHeight="1" x14ac:dyDescent="0.25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</row>
    <row r="316" spans="1:27" ht="12" customHeight="1" x14ac:dyDescent="0.25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</row>
    <row r="317" spans="1:27" ht="12" customHeight="1" x14ac:dyDescent="0.25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</row>
    <row r="318" spans="1:27" ht="12" customHeight="1" x14ac:dyDescent="0.25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</row>
    <row r="319" spans="1:27" ht="12" customHeight="1" x14ac:dyDescent="0.25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</row>
    <row r="320" spans="1:27" ht="12" customHeight="1" x14ac:dyDescent="0.25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</row>
    <row r="321" spans="1:27" ht="12" customHeight="1" x14ac:dyDescent="0.25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</row>
    <row r="322" spans="1:27" ht="12" customHeight="1" x14ac:dyDescent="0.25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</row>
    <row r="323" spans="1:27" ht="12" customHeight="1" x14ac:dyDescent="0.25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</row>
    <row r="324" spans="1:27" ht="12" customHeight="1" x14ac:dyDescent="0.25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</row>
    <row r="325" spans="1:27" ht="12" customHeight="1" x14ac:dyDescent="0.25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</row>
    <row r="326" spans="1:27" ht="12" customHeight="1" x14ac:dyDescent="0.25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</row>
    <row r="327" spans="1:27" ht="12" customHeight="1" x14ac:dyDescent="0.25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</row>
    <row r="328" spans="1:27" ht="12" customHeight="1" x14ac:dyDescent="0.25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</row>
    <row r="329" spans="1:27" ht="12" customHeight="1" x14ac:dyDescent="0.25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</row>
    <row r="330" spans="1:27" ht="12" customHeight="1" x14ac:dyDescent="0.25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</row>
    <row r="331" spans="1:27" ht="12" customHeight="1" x14ac:dyDescent="0.25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</row>
    <row r="332" spans="1:27" ht="12" customHeight="1" x14ac:dyDescent="0.25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</row>
    <row r="333" spans="1:27" ht="12" customHeight="1" x14ac:dyDescent="0.25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</row>
    <row r="334" spans="1:27" ht="12" customHeight="1" x14ac:dyDescent="0.25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</row>
    <row r="335" spans="1:27" ht="12" customHeight="1" x14ac:dyDescent="0.25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  <c r="AA335" s="67"/>
    </row>
    <row r="336" spans="1:27" ht="12" customHeight="1" x14ac:dyDescent="0.25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</row>
    <row r="337" spans="1:27" ht="12" customHeight="1" x14ac:dyDescent="0.25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</row>
    <row r="338" spans="1:27" ht="12" customHeight="1" x14ac:dyDescent="0.25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  <c r="AA338" s="67"/>
    </row>
    <row r="339" spans="1:27" ht="12" customHeight="1" x14ac:dyDescent="0.25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  <c r="AA339" s="67"/>
    </row>
    <row r="340" spans="1:27" ht="12" customHeight="1" x14ac:dyDescent="0.25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  <c r="AA340" s="67"/>
    </row>
    <row r="341" spans="1:27" ht="12" customHeight="1" x14ac:dyDescent="0.25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</row>
    <row r="342" spans="1:27" ht="12" customHeight="1" x14ac:dyDescent="0.25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</row>
    <row r="343" spans="1:27" ht="12" customHeight="1" x14ac:dyDescent="0.25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  <c r="AA343" s="67"/>
    </row>
    <row r="344" spans="1:27" ht="12" customHeight="1" x14ac:dyDescent="0.25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  <c r="AA344" s="67"/>
    </row>
    <row r="345" spans="1:27" ht="12" customHeight="1" x14ac:dyDescent="0.25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  <c r="AA345" s="67"/>
    </row>
    <row r="346" spans="1:27" ht="12" customHeight="1" x14ac:dyDescent="0.25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  <c r="AA346" s="67"/>
    </row>
    <row r="347" spans="1:27" ht="12" customHeight="1" x14ac:dyDescent="0.25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  <c r="AA347" s="67"/>
    </row>
    <row r="348" spans="1:27" ht="12" customHeight="1" x14ac:dyDescent="0.25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  <c r="AA348" s="67"/>
    </row>
    <row r="349" spans="1:27" ht="12" customHeight="1" x14ac:dyDescent="0.25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  <c r="AA349" s="67"/>
    </row>
    <row r="350" spans="1:27" ht="12" customHeight="1" x14ac:dyDescent="0.25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  <c r="AA350" s="67"/>
    </row>
    <row r="351" spans="1:27" ht="12" customHeight="1" x14ac:dyDescent="0.25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  <c r="AA351" s="67"/>
    </row>
    <row r="352" spans="1:27" ht="12" customHeight="1" x14ac:dyDescent="0.25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  <c r="AA352" s="67"/>
    </row>
    <row r="353" spans="1:27" ht="12" customHeight="1" x14ac:dyDescent="0.25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  <c r="AA353" s="67"/>
    </row>
    <row r="354" spans="1:27" ht="12" customHeight="1" x14ac:dyDescent="0.25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  <c r="AA354" s="67"/>
    </row>
    <row r="355" spans="1:27" ht="12" customHeight="1" x14ac:dyDescent="0.25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  <c r="AA355" s="67"/>
    </row>
    <row r="356" spans="1:27" ht="12" customHeight="1" x14ac:dyDescent="0.25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  <c r="AA356" s="67"/>
    </row>
    <row r="357" spans="1:27" ht="12" customHeight="1" x14ac:dyDescent="0.25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  <c r="AA357" s="67"/>
    </row>
    <row r="358" spans="1:27" ht="12" customHeight="1" x14ac:dyDescent="0.25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  <c r="AA358" s="67"/>
    </row>
    <row r="359" spans="1:27" ht="12" customHeight="1" x14ac:dyDescent="0.25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  <c r="AA359" s="67"/>
    </row>
    <row r="360" spans="1:27" ht="12" customHeight="1" x14ac:dyDescent="0.25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  <c r="AA360" s="67"/>
    </row>
    <row r="361" spans="1:27" ht="12" customHeight="1" x14ac:dyDescent="0.25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  <c r="AA361" s="67"/>
    </row>
    <row r="362" spans="1:27" ht="12" customHeight="1" x14ac:dyDescent="0.25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  <c r="AA362" s="67"/>
    </row>
    <row r="363" spans="1:27" ht="12" customHeight="1" x14ac:dyDescent="0.25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</row>
    <row r="364" spans="1:27" ht="12" customHeight="1" x14ac:dyDescent="0.25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  <c r="AA364" s="67"/>
    </row>
    <row r="365" spans="1:27" ht="12" customHeight="1" x14ac:dyDescent="0.25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  <c r="AA365" s="67"/>
    </row>
    <row r="366" spans="1:27" ht="12" customHeight="1" x14ac:dyDescent="0.25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  <c r="AA366" s="67"/>
    </row>
    <row r="367" spans="1:27" ht="12" customHeight="1" x14ac:dyDescent="0.25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  <c r="AA367" s="67"/>
    </row>
    <row r="368" spans="1:27" ht="12" customHeight="1" x14ac:dyDescent="0.25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  <c r="AA368" s="67"/>
    </row>
    <row r="369" spans="1:27" ht="12" customHeight="1" x14ac:dyDescent="0.25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  <c r="AA369" s="67"/>
    </row>
    <row r="370" spans="1:27" ht="12" customHeight="1" x14ac:dyDescent="0.25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  <c r="AA370" s="67"/>
    </row>
    <row r="371" spans="1:27" ht="12" customHeight="1" x14ac:dyDescent="0.25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</row>
    <row r="372" spans="1:27" ht="12" customHeight="1" x14ac:dyDescent="0.25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  <c r="AA372" s="67"/>
    </row>
    <row r="373" spans="1:27" ht="12" customHeight="1" x14ac:dyDescent="0.25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  <c r="AA373" s="67"/>
    </row>
    <row r="374" spans="1:27" ht="12" customHeight="1" x14ac:dyDescent="0.25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  <c r="AA374" s="67"/>
    </row>
    <row r="375" spans="1:27" ht="12" customHeight="1" x14ac:dyDescent="0.25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  <c r="AA375" s="67"/>
    </row>
    <row r="376" spans="1:27" ht="12" customHeight="1" x14ac:dyDescent="0.25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  <c r="AA376" s="67"/>
    </row>
    <row r="377" spans="1:27" ht="12" customHeight="1" x14ac:dyDescent="0.25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  <c r="AA377" s="67"/>
    </row>
    <row r="378" spans="1:27" ht="12" customHeight="1" x14ac:dyDescent="0.25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</row>
    <row r="379" spans="1:27" ht="12" customHeight="1" x14ac:dyDescent="0.25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  <c r="AA379" s="67"/>
    </row>
    <row r="380" spans="1:27" ht="12" customHeight="1" x14ac:dyDescent="0.25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  <c r="AA380" s="67"/>
    </row>
    <row r="381" spans="1:27" ht="12" customHeight="1" x14ac:dyDescent="0.25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</row>
    <row r="382" spans="1:27" ht="12" customHeight="1" x14ac:dyDescent="0.25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  <c r="AA382" s="67"/>
    </row>
    <row r="383" spans="1:27" ht="12" customHeight="1" x14ac:dyDescent="0.25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  <c r="AA383" s="67"/>
    </row>
    <row r="384" spans="1:27" ht="12" customHeight="1" x14ac:dyDescent="0.25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  <c r="AA384" s="67"/>
    </row>
    <row r="385" spans="1:27" ht="12" customHeight="1" x14ac:dyDescent="0.25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  <c r="AA385" s="67"/>
    </row>
    <row r="386" spans="1:27" ht="12" customHeight="1" x14ac:dyDescent="0.25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  <c r="AA386" s="67"/>
    </row>
    <row r="387" spans="1:27" ht="12" customHeight="1" x14ac:dyDescent="0.25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  <c r="AA387" s="67"/>
    </row>
    <row r="388" spans="1:27" ht="12" customHeight="1" x14ac:dyDescent="0.25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  <c r="AA388" s="67"/>
    </row>
    <row r="389" spans="1:27" ht="12" customHeight="1" x14ac:dyDescent="0.25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  <c r="AA389" s="67"/>
    </row>
    <row r="390" spans="1:27" ht="12" customHeight="1" x14ac:dyDescent="0.25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  <c r="AA390" s="67"/>
    </row>
    <row r="391" spans="1:27" ht="12" customHeight="1" x14ac:dyDescent="0.25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  <c r="AA391" s="67"/>
    </row>
    <row r="392" spans="1:27" ht="12" customHeight="1" x14ac:dyDescent="0.25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  <c r="AA392" s="67"/>
    </row>
    <row r="393" spans="1:27" ht="12" customHeight="1" x14ac:dyDescent="0.25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</row>
    <row r="394" spans="1:27" ht="12" customHeight="1" x14ac:dyDescent="0.25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  <c r="AA394" s="67"/>
    </row>
    <row r="395" spans="1:27" ht="12" customHeight="1" x14ac:dyDescent="0.25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  <c r="AA395" s="67"/>
    </row>
    <row r="396" spans="1:27" ht="12" customHeight="1" x14ac:dyDescent="0.25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  <c r="AA396" s="67"/>
    </row>
    <row r="397" spans="1:27" ht="12" customHeight="1" x14ac:dyDescent="0.25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  <c r="AA397" s="67"/>
    </row>
    <row r="398" spans="1:27" ht="12" customHeight="1" x14ac:dyDescent="0.25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  <c r="AA398" s="67"/>
    </row>
    <row r="399" spans="1:27" ht="12" customHeight="1" x14ac:dyDescent="0.25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  <c r="AA399" s="67"/>
    </row>
    <row r="400" spans="1:27" ht="12" customHeight="1" x14ac:dyDescent="0.25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  <c r="AA400" s="67"/>
    </row>
    <row r="401" spans="1:27" ht="12" customHeight="1" x14ac:dyDescent="0.25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  <c r="AA401" s="67"/>
    </row>
    <row r="402" spans="1:27" ht="12" customHeight="1" x14ac:dyDescent="0.25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  <c r="AA402" s="67"/>
    </row>
    <row r="403" spans="1:27" ht="12" customHeight="1" x14ac:dyDescent="0.25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  <c r="AA403" s="67"/>
    </row>
    <row r="404" spans="1:27" ht="12" customHeight="1" x14ac:dyDescent="0.25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  <c r="AA404" s="67"/>
    </row>
    <row r="405" spans="1:27" ht="12" customHeight="1" x14ac:dyDescent="0.25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  <c r="AA405" s="67"/>
    </row>
    <row r="406" spans="1:27" ht="12" customHeight="1" x14ac:dyDescent="0.25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  <c r="AA406" s="67"/>
    </row>
    <row r="407" spans="1:27" ht="12" customHeight="1" x14ac:dyDescent="0.25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  <c r="AA407" s="67"/>
    </row>
    <row r="408" spans="1:27" ht="12" customHeight="1" x14ac:dyDescent="0.25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  <c r="AA408" s="67"/>
    </row>
    <row r="409" spans="1:27" ht="12" customHeight="1" x14ac:dyDescent="0.25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  <c r="AA409" s="67"/>
    </row>
    <row r="410" spans="1:27" ht="12" customHeight="1" x14ac:dyDescent="0.25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  <c r="AA410" s="67"/>
    </row>
    <row r="411" spans="1:27" ht="12" customHeight="1" x14ac:dyDescent="0.25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</row>
    <row r="412" spans="1:27" ht="12" customHeight="1" x14ac:dyDescent="0.25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  <c r="AA412" s="67"/>
    </row>
    <row r="413" spans="1:27" ht="12" customHeight="1" x14ac:dyDescent="0.25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  <c r="AA413" s="67"/>
    </row>
    <row r="414" spans="1:27" ht="12" customHeight="1" x14ac:dyDescent="0.25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  <c r="AA414" s="67"/>
    </row>
    <row r="415" spans="1:27" ht="12" customHeight="1" x14ac:dyDescent="0.25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  <c r="AA415" s="67"/>
    </row>
    <row r="416" spans="1:27" ht="12" customHeight="1" x14ac:dyDescent="0.25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  <c r="AA416" s="67"/>
    </row>
    <row r="417" spans="1:27" ht="12" customHeight="1" x14ac:dyDescent="0.25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  <c r="AA417" s="67"/>
    </row>
    <row r="418" spans="1:27" ht="12" customHeight="1" x14ac:dyDescent="0.25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  <c r="AA418" s="67"/>
    </row>
    <row r="419" spans="1:27" ht="12" customHeight="1" x14ac:dyDescent="0.25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  <c r="AA419" s="67"/>
    </row>
    <row r="420" spans="1:27" ht="12" customHeight="1" x14ac:dyDescent="0.25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  <c r="AA420" s="67"/>
    </row>
    <row r="421" spans="1:27" ht="12" customHeight="1" x14ac:dyDescent="0.25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  <c r="AA421" s="67"/>
    </row>
    <row r="422" spans="1:27" ht="12" customHeight="1" x14ac:dyDescent="0.25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  <c r="AA422" s="67"/>
    </row>
    <row r="423" spans="1:27" ht="12" customHeight="1" x14ac:dyDescent="0.25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  <c r="AA423" s="67"/>
    </row>
    <row r="424" spans="1:27" ht="12" customHeight="1" x14ac:dyDescent="0.25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  <c r="AA424" s="67"/>
    </row>
    <row r="425" spans="1:27" ht="12" customHeight="1" x14ac:dyDescent="0.25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  <c r="AA425" s="67"/>
    </row>
    <row r="426" spans="1:27" ht="12" customHeight="1" x14ac:dyDescent="0.25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  <c r="AA426" s="67"/>
    </row>
    <row r="427" spans="1:27" ht="12" customHeight="1" x14ac:dyDescent="0.25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  <c r="AA427" s="67"/>
    </row>
    <row r="428" spans="1:27" ht="12" customHeight="1" x14ac:dyDescent="0.25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  <c r="AA428" s="67"/>
    </row>
    <row r="429" spans="1:27" ht="12" customHeight="1" x14ac:dyDescent="0.25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  <c r="AA429" s="67"/>
    </row>
    <row r="430" spans="1:27" ht="12" customHeight="1" x14ac:dyDescent="0.25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  <c r="AA430" s="67"/>
    </row>
    <row r="431" spans="1:27" ht="12" customHeight="1" x14ac:dyDescent="0.25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  <c r="AA431" s="67"/>
    </row>
    <row r="432" spans="1:27" ht="12" customHeight="1" x14ac:dyDescent="0.25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  <c r="AA432" s="67"/>
    </row>
    <row r="433" spans="1:27" ht="12" customHeight="1" x14ac:dyDescent="0.25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  <c r="AA433" s="67"/>
    </row>
    <row r="434" spans="1:27" ht="12" customHeight="1" x14ac:dyDescent="0.25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  <c r="AA434" s="67"/>
    </row>
    <row r="435" spans="1:27" ht="12" customHeight="1" x14ac:dyDescent="0.25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  <c r="AA435" s="67"/>
    </row>
    <row r="436" spans="1:27" ht="12" customHeight="1" x14ac:dyDescent="0.25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  <c r="AA436" s="67"/>
    </row>
    <row r="437" spans="1:27" ht="12" customHeight="1" x14ac:dyDescent="0.25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  <c r="AA437" s="67"/>
    </row>
    <row r="438" spans="1:27" ht="12" customHeight="1" x14ac:dyDescent="0.25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  <c r="AA438" s="67"/>
    </row>
    <row r="439" spans="1:27" ht="12" customHeight="1" x14ac:dyDescent="0.25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  <c r="AA439" s="67"/>
    </row>
    <row r="440" spans="1:27" ht="12" customHeight="1" x14ac:dyDescent="0.25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  <c r="AA440" s="67"/>
    </row>
    <row r="441" spans="1:27" ht="12" customHeight="1" x14ac:dyDescent="0.25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  <c r="AA441" s="67"/>
    </row>
    <row r="442" spans="1:27" ht="12" customHeight="1" x14ac:dyDescent="0.25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  <c r="AA442" s="67"/>
    </row>
    <row r="443" spans="1:27" ht="12" customHeight="1" x14ac:dyDescent="0.25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  <c r="AA443" s="67"/>
    </row>
    <row r="444" spans="1:27" ht="12" customHeight="1" x14ac:dyDescent="0.25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  <c r="AA444" s="67"/>
    </row>
    <row r="445" spans="1:27" ht="12" customHeight="1" x14ac:dyDescent="0.25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  <c r="AA445" s="67"/>
    </row>
    <row r="446" spans="1:27" ht="12" customHeight="1" x14ac:dyDescent="0.25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  <c r="AA446" s="67"/>
    </row>
    <row r="447" spans="1:27" ht="12" customHeight="1" x14ac:dyDescent="0.25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  <c r="AA447" s="67"/>
    </row>
    <row r="448" spans="1:27" ht="12" customHeight="1" x14ac:dyDescent="0.25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  <c r="AA448" s="67"/>
    </row>
    <row r="449" spans="1:27" ht="12" customHeight="1" x14ac:dyDescent="0.25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  <c r="AA449" s="67"/>
    </row>
    <row r="450" spans="1:27" ht="12" customHeight="1" x14ac:dyDescent="0.25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  <c r="AA450" s="67"/>
    </row>
    <row r="451" spans="1:27" ht="12" customHeight="1" x14ac:dyDescent="0.25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  <c r="AA451" s="67"/>
    </row>
    <row r="452" spans="1:27" ht="12" customHeight="1" x14ac:dyDescent="0.25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  <c r="AA452" s="67"/>
    </row>
    <row r="453" spans="1:27" ht="12" customHeight="1" x14ac:dyDescent="0.25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  <c r="AA453" s="67"/>
    </row>
    <row r="454" spans="1:27" ht="12" customHeight="1" x14ac:dyDescent="0.25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  <c r="AA454" s="67"/>
    </row>
    <row r="455" spans="1:27" ht="12" customHeight="1" x14ac:dyDescent="0.25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  <c r="AA455" s="67"/>
    </row>
    <row r="456" spans="1:27" ht="12" customHeight="1" x14ac:dyDescent="0.25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  <c r="AA456" s="67"/>
    </row>
    <row r="457" spans="1:27" ht="12" customHeight="1" x14ac:dyDescent="0.25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  <c r="AA457" s="67"/>
    </row>
    <row r="458" spans="1:27" ht="12" customHeight="1" x14ac:dyDescent="0.25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</row>
    <row r="459" spans="1:27" ht="12" customHeight="1" x14ac:dyDescent="0.25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  <c r="AA459" s="67"/>
    </row>
    <row r="460" spans="1:27" ht="12" customHeight="1" x14ac:dyDescent="0.25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  <c r="AA460" s="67"/>
    </row>
    <row r="461" spans="1:27" ht="12" customHeight="1" x14ac:dyDescent="0.25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  <c r="AA461" s="67"/>
    </row>
    <row r="462" spans="1:27" ht="12" customHeight="1" x14ac:dyDescent="0.25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  <c r="AA462" s="67"/>
    </row>
    <row r="463" spans="1:27" ht="12" customHeight="1" x14ac:dyDescent="0.25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  <c r="AA463" s="67"/>
    </row>
    <row r="464" spans="1:27" ht="12" customHeight="1" x14ac:dyDescent="0.25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  <c r="AA464" s="67"/>
    </row>
    <row r="465" spans="1:27" ht="12" customHeight="1" x14ac:dyDescent="0.25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  <c r="AA465" s="67"/>
    </row>
    <row r="466" spans="1:27" ht="12" customHeight="1" x14ac:dyDescent="0.25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  <c r="AA466" s="67"/>
    </row>
    <row r="467" spans="1:27" ht="12" customHeight="1" x14ac:dyDescent="0.25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  <c r="AA467" s="67"/>
    </row>
    <row r="468" spans="1:27" ht="12" customHeight="1" x14ac:dyDescent="0.25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  <c r="AA468" s="67"/>
    </row>
    <row r="469" spans="1:27" ht="12" customHeight="1" x14ac:dyDescent="0.25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  <c r="AA469" s="67"/>
    </row>
    <row r="470" spans="1:27" ht="12" customHeight="1" x14ac:dyDescent="0.25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  <c r="AA470" s="67"/>
    </row>
    <row r="471" spans="1:27" ht="12" customHeight="1" x14ac:dyDescent="0.25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  <c r="AA471" s="67"/>
    </row>
    <row r="472" spans="1:27" ht="12" customHeight="1" x14ac:dyDescent="0.25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  <c r="AA472" s="67"/>
    </row>
    <row r="473" spans="1:27" ht="12" customHeight="1" x14ac:dyDescent="0.25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  <c r="AA473" s="67"/>
    </row>
    <row r="474" spans="1:27" ht="12" customHeight="1" x14ac:dyDescent="0.25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  <c r="AA474" s="67"/>
    </row>
    <row r="475" spans="1:27" ht="12" customHeight="1" x14ac:dyDescent="0.25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  <c r="AA475" s="67"/>
    </row>
    <row r="476" spans="1:27" ht="12" customHeight="1" x14ac:dyDescent="0.25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  <c r="AA476" s="67"/>
    </row>
    <row r="477" spans="1:27" ht="12" customHeight="1" x14ac:dyDescent="0.25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  <c r="AA477" s="67"/>
    </row>
    <row r="478" spans="1:27" ht="12" customHeight="1" x14ac:dyDescent="0.25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  <c r="AA478" s="67"/>
    </row>
    <row r="479" spans="1:27" ht="12" customHeight="1" x14ac:dyDescent="0.25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  <c r="AA479" s="67"/>
    </row>
    <row r="480" spans="1:27" ht="12" customHeight="1" x14ac:dyDescent="0.25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  <c r="AA480" s="67"/>
    </row>
    <row r="481" spans="1:27" ht="12" customHeight="1" x14ac:dyDescent="0.25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  <c r="AA481" s="67"/>
    </row>
    <row r="482" spans="1:27" ht="12" customHeight="1" x14ac:dyDescent="0.25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  <c r="AA482" s="67"/>
    </row>
    <row r="483" spans="1:27" ht="12" customHeight="1" x14ac:dyDescent="0.25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  <c r="AA483" s="67"/>
    </row>
    <row r="484" spans="1:27" ht="12" customHeight="1" x14ac:dyDescent="0.25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  <c r="AA484" s="67"/>
    </row>
    <row r="485" spans="1:27" ht="12" customHeight="1" x14ac:dyDescent="0.25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  <c r="AA485" s="67"/>
    </row>
    <row r="486" spans="1:27" ht="12" customHeight="1" x14ac:dyDescent="0.25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  <c r="AA486" s="67"/>
    </row>
    <row r="487" spans="1:27" ht="12" customHeight="1" x14ac:dyDescent="0.25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  <c r="AA487" s="67"/>
    </row>
    <row r="488" spans="1:27" ht="12" customHeight="1" x14ac:dyDescent="0.25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  <c r="AA488" s="67"/>
    </row>
    <row r="489" spans="1:27" ht="12" customHeight="1" x14ac:dyDescent="0.25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  <c r="AA489" s="67"/>
    </row>
    <row r="490" spans="1:27" ht="12" customHeight="1" x14ac:dyDescent="0.25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  <c r="AA490" s="67"/>
    </row>
    <row r="491" spans="1:27" ht="12" customHeight="1" x14ac:dyDescent="0.25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  <c r="AA491" s="67"/>
    </row>
    <row r="492" spans="1:27" ht="12" customHeight="1" x14ac:dyDescent="0.25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  <c r="AA492" s="67"/>
    </row>
    <row r="493" spans="1:27" ht="12" customHeight="1" x14ac:dyDescent="0.25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  <c r="AA493" s="67"/>
    </row>
    <row r="494" spans="1:27" ht="12" customHeight="1" x14ac:dyDescent="0.25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  <c r="AA494" s="67"/>
    </row>
    <row r="495" spans="1:27" ht="12" customHeight="1" x14ac:dyDescent="0.25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  <c r="AA495" s="67"/>
    </row>
    <row r="496" spans="1:27" ht="12" customHeight="1" x14ac:dyDescent="0.25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  <c r="AA496" s="67"/>
    </row>
    <row r="497" spans="1:27" ht="12" customHeight="1" x14ac:dyDescent="0.25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  <c r="AA497" s="67"/>
    </row>
    <row r="498" spans="1:27" ht="12" customHeight="1" x14ac:dyDescent="0.25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  <c r="AA498" s="67"/>
    </row>
    <row r="499" spans="1:27" ht="12" customHeight="1" x14ac:dyDescent="0.25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  <c r="AA499" s="67"/>
    </row>
    <row r="500" spans="1:27" ht="12" customHeight="1" x14ac:dyDescent="0.25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  <c r="AA500" s="67"/>
    </row>
    <row r="501" spans="1:27" ht="12" customHeight="1" x14ac:dyDescent="0.25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  <c r="AA501" s="67"/>
    </row>
    <row r="502" spans="1:27" ht="12" customHeight="1" x14ac:dyDescent="0.25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  <c r="AA502" s="67"/>
    </row>
    <row r="503" spans="1:27" ht="12" customHeight="1" x14ac:dyDescent="0.25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  <c r="AA503" s="67"/>
    </row>
    <row r="504" spans="1:27" ht="12" customHeight="1" x14ac:dyDescent="0.25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  <c r="AA504" s="67"/>
    </row>
    <row r="505" spans="1:27" ht="12" customHeight="1" x14ac:dyDescent="0.25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  <c r="AA505" s="67"/>
    </row>
    <row r="506" spans="1:27" ht="12" customHeight="1" x14ac:dyDescent="0.25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  <c r="AA506" s="67"/>
    </row>
    <row r="507" spans="1:27" ht="12" customHeight="1" x14ac:dyDescent="0.25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  <c r="AA507" s="67"/>
    </row>
    <row r="508" spans="1:27" ht="12" customHeight="1" x14ac:dyDescent="0.25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  <c r="AA508" s="67"/>
    </row>
    <row r="509" spans="1:27" ht="12" customHeight="1" x14ac:dyDescent="0.25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  <c r="AA509" s="67"/>
    </row>
    <row r="510" spans="1:27" ht="12" customHeight="1" x14ac:dyDescent="0.25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  <c r="AA510" s="67"/>
    </row>
    <row r="511" spans="1:27" ht="12" customHeight="1" x14ac:dyDescent="0.25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  <c r="AA511" s="67"/>
    </row>
    <row r="512" spans="1:27" ht="12" customHeight="1" x14ac:dyDescent="0.25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  <c r="AA512" s="67"/>
    </row>
    <row r="513" spans="1:27" ht="12" customHeight="1" x14ac:dyDescent="0.25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  <c r="AA513" s="67"/>
    </row>
    <row r="514" spans="1:27" ht="12" customHeight="1" x14ac:dyDescent="0.25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  <c r="AA514" s="67"/>
    </row>
    <row r="515" spans="1:27" ht="12" customHeight="1" x14ac:dyDescent="0.25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  <c r="AA515" s="67"/>
    </row>
    <row r="516" spans="1:27" ht="12" customHeight="1" x14ac:dyDescent="0.25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  <c r="AA516" s="67"/>
    </row>
    <row r="517" spans="1:27" ht="12" customHeight="1" x14ac:dyDescent="0.25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  <c r="AA517" s="67"/>
    </row>
    <row r="518" spans="1:27" ht="12" customHeight="1" x14ac:dyDescent="0.25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  <c r="AA518" s="67"/>
    </row>
    <row r="519" spans="1:27" ht="12" customHeight="1" x14ac:dyDescent="0.25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  <c r="AA519" s="67"/>
    </row>
    <row r="520" spans="1:27" ht="12" customHeight="1" x14ac:dyDescent="0.25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  <c r="AA520" s="67"/>
    </row>
    <row r="521" spans="1:27" ht="12" customHeight="1" x14ac:dyDescent="0.25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  <c r="AA521" s="67"/>
    </row>
    <row r="522" spans="1:27" ht="12" customHeight="1" x14ac:dyDescent="0.25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  <c r="AA522" s="67"/>
    </row>
    <row r="523" spans="1:27" ht="12" customHeight="1" x14ac:dyDescent="0.25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</row>
    <row r="524" spans="1:27" ht="12" customHeight="1" x14ac:dyDescent="0.25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  <c r="AA524" s="67"/>
    </row>
    <row r="525" spans="1:27" ht="12" customHeight="1" x14ac:dyDescent="0.25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  <c r="AA525" s="67"/>
    </row>
    <row r="526" spans="1:27" ht="12" customHeight="1" x14ac:dyDescent="0.25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  <c r="AA526" s="67"/>
    </row>
    <row r="527" spans="1:27" ht="12" customHeight="1" x14ac:dyDescent="0.25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  <c r="AA527" s="67"/>
    </row>
    <row r="528" spans="1:27" ht="12" customHeight="1" x14ac:dyDescent="0.25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  <c r="AA528" s="67"/>
    </row>
    <row r="529" spans="1:27" ht="12" customHeight="1" x14ac:dyDescent="0.25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  <c r="AA529" s="67"/>
    </row>
    <row r="530" spans="1:27" ht="12" customHeight="1" x14ac:dyDescent="0.25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  <c r="AA530" s="67"/>
    </row>
    <row r="531" spans="1:27" ht="12" customHeight="1" x14ac:dyDescent="0.25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  <c r="AA531" s="67"/>
    </row>
    <row r="532" spans="1:27" ht="12" customHeight="1" x14ac:dyDescent="0.25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  <c r="AA532" s="67"/>
    </row>
    <row r="533" spans="1:27" ht="12" customHeight="1" x14ac:dyDescent="0.25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  <c r="AA533" s="67"/>
    </row>
    <row r="534" spans="1:27" ht="12" customHeight="1" x14ac:dyDescent="0.25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  <c r="AA534" s="67"/>
    </row>
    <row r="535" spans="1:27" ht="12" customHeight="1" x14ac:dyDescent="0.25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  <c r="AA535" s="67"/>
    </row>
    <row r="536" spans="1:27" ht="12" customHeight="1" x14ac:dyDescent="0.25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  <c r="AA536" s="67"/>
    </row>
    <row r="537" spans="1:27" ht="12" customHeight="1" x14ac:dyDescent="0.25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  <c r="AA537" s="67"/>
    </row>
    <row r="538" spans="1:27" ht="12" customHeight="1" x14ac:dyDescent="0.25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  <c r="AA538" s="67"/>
    </row>
    <row r="539" spans="1:27" ht="12" customHeight="1" x14ac:dyDescent="0.25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  <c r="AA539" s="67"/>
    </row>
    <row r="540" spans="1:27" ht="12" customHeight="1" x14ac:dyDescent="0.25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  <c r="AA540" s="67"/>
    </row>
    <row r="541" spans="1:27" ht="12" customHeight="1" x14ac:dyDescent="0.25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  <c r="AA541" s="67"/>
    </row>
    <row r="542" spans="1:27" ht="12" customHeight="1" x14ac:dyDescent="0.25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  <c r="AA542" s="67"/>
    </row>
    <row r="543" spans="1:27" ht="12" customHeight="1" x14ac:dyDescent="0.25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  <c r="AA543" s="67"/>
    </row>
    <row r="544" spans="1:27" ht="12" customHeight="1" x14ac:dyDescent="0.25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  <c r="AA544" s="67"/>
    </row>
    <row r="545" spans="1:27" ht="12" customHeight="1" x14ac:dyDescent="0.25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  <c r="AA545" s="67"/>
    </row>
    <row r="546" spans="1:27" ht="12" customHeight="1" x14ac:dyDescent="0.25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  <c r="AA546" s="67"/>
    </row>
    <row r="547" spans="1:27" ht="12" customHeight="1" x14ac:dyDescent="0.25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  <c r="AA547" s="67"/>
    </row>
    <row r="548" spans="1:27" ht="12" customHeight="1" x14ac:dyDescent="0.25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  <c r="AA548" s="67"/>
    </row>
    <row r="549" spans="1:27" ht="12" customHeight="1" x14ac:dyDescent="0.25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  <c r="AA549" s="67"/>
    </row>
    <row r="550" spans="1:27" ht="12" customHeight="1" x14ac:dyDescent="0.25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  <c r="AA550" s="67"/>
    </row>
    <row r="551" spans="1:27" ht="12" customHeight="1" x14ac:dyDescent="0.25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  <c r="AA551" s="67"/>
    </row>
    <row r="552" spans="1:27" ht="12" customHeight="1" x14ac:dyDescent="0.25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  <c r="AA552" s="67"/>
    </row>
    <row r="553" spans="1:27" ht="12" customHeight="1" x14ac:dyDescent="0.25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  <c r="AA553" s="67"/>
    </row>
    <row r="554" spans="1:27" ht="12" customHeight="1" x14ac:dyDescent="0.25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  <c r="AA554" s="67"/>
    </row>
    <row r="555" spans="1:27" ht="12" customHeight="1" x14ac:dyDescent="0.25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  <c r="AA555" s="67"/>
    </row>
    <row r="556" spans="1:27" ht="12" customHeight="1" x14ac:dyDescent="0.25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  <c r="AA556" s="67"/>
    </row>
    <row r="557" spans="1:27" ht="12" customHeight="1" x14ac:dyDescent="0.25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  <c r="AA557" s="67"/>
    </row>
    <row r="558" spans="1:27" ht="12" customHeight="1" x14ac:dyDescent="0.25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  <c r="AA558" s="67"/>
    </row>
    <row r="559" spans="1:27" ht="12" customHeight="1" x14ac:dyDescent="0.25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  <c r="AA559" s="67"/>
    </row>
    <row r="560" spans="1:27" ht="12" customHeight="1" x14ac:dyDescent="0.25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  <c r="AA560" s="67"/>
    </row>
    <row r="561" spans="1:27" ht="12" customHeight="1" x14ac:dyDescent="0.25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  <c r="AA561" s="67"/>
    </row>
    <row r="562" spans="1:27" ht="12" customHeight="1" x14ac:dyDescent="0.25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  <c r="AA562" s="67"/>
    </row>
    <row r="563" spans="1:27" ht="12" customHeight="1" x14ac:dyDescent="0.25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  <c r="AA563" s="67"/>
    </row>
    <row r="564" spans="1:27" ht="12" customHeight="1" x14ac:dyDescent="0.25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  <c r="AA564" s="67"/>
    </row>
    <row r="565" spans="1:27" ht="12" customHeight="1" x14ac:dyDescent="0.25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  <c r="AA565" s="67"/>
    </row>
    <row r="566" spans="1:27" ht="12" customHeight="1" x14ac:dyDescent="0.25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  <c r="AA566" s="67"/>
    </row>
    <row r="567" spans="1:27" ht="12" customHeight="1" x14ac:dyDescent="0.25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  <c r="AA567" s="67"/>
    </row>
    <row r="568" spans="1:27" ht="12" customHeight="1" x14ac:dyDescent="0.25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  <c r="AA568" s="67"/>
    </row>
    <row r="569" spans="1:27" ht="12" customHeight="1" x14ac:dyDescent="0.25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  <c r="AA569" s="67"/>
    </row>
    <row r="570" spans="1:27" ht="12" customHeight="1" x14ac:dyDescent="0.25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  <c r="AA570" s="67"/>
    </row>
    <row r="571" spans="1:27" ht="12" customHeight="1" x14ac:dyDescent="0.25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  <c r="AA571" s="67"/>
    </row>
    <row r="572" spans="1:27" ht="12" customHeight="1" x14ac:dyDescent="0.25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  <c r="AA572" s="67"/>
    </row>
    <row r="573" spans="1:27" ht="12" customHeight="1" x14ac:dyDescent="0.25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  <c r="AA573" s="67"/>
    </row>
    <row r="574" spans="1:27" ht="12" customHeight="1" x14ac:dyDescent="0.25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  <c r="AA574" s="67"/>
    </row>
    <row r="575" spans="1:27" ht="12" customHeight="1" x14ac:dyDescent="0.25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  <c r="AA575" s="67"/>
    </row>
    <row r="576" spans="1:27" ht="12" customHeight="1" x14ac:dyDescent="0.25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  <c r="AA576" s="67"/>
    </row>
    <row r="577" spans="1:27" ht="12" customHeight="1" x14ac:dyDescent="0.25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  <c r="AA577" s="67"/>
    </row>
    <row r="578" spans="1:27" ht="12" customHeight="1" x14ac:dyDescent="0.25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  <c r="AA578" s="67"/>
    </row>
    <row r="579" spans="1:27" ht="12" customHeight="1" x14ac:dyDescent="0.25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  <c r="AA579" s="67"/>
    </row>
    <row r="580" spans="1:27" ht="12" customHeight="1" x14ac:dyDescent="0.25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  <c r="AA580" s="67"/>
    </row>
    <row r="581" spans="1:27" ht="12" customHeight="1" x14ac:dyDescent="0.25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  <c r="AA581" s="67"/>
    </row>
    <row r="582" spans="1:27" ht="12" customHeight="1" x14ac:dyDescent="0.25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  <c r="AA582" s="67"/>
    </row>
    <row r="583" spans="1:27" ht="12" customHeight="1" x14ac:dyDescent="0.25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  <c r="AA583" s="67"/>
    </row>
    <row r="584" spans="1:27" ht="12" customHeight="1" x14ac:dyDescent="0.25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  <c r="AA584" s="67"/>
    </row>
    <row r="585" spans="1:27" ht="12" customHeight="1" x14ac:dyDescent="0.25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  <c r="AA585" s="67"/>
    </row>
    <row r="586" spans="1:27" ht="12" customHeight="1" x14ac:dyDescent="0.25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  <c r="AA586" s="67"/>
    </row>
    <row r="587" spans="1:27" ht="12" customHeight="1" x14ac:dyDescent="0.25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  <c r="AA587" s="67"/>
    </row>
    <row r="588" spans="1:27" ht="12" customHeight="1" x14ac:dyDescent="0.25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</row>
    <row r="589" spans="1:27" ht="12" customHeight="1" x14ac:dyDescent="0.25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  <c r="AA589" s="67"/>
    </row>
    <row r="590" spans="1:27" ht="12" customHeight="1" x14ac:dyDescent="0.25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  <c r="AA590" s="67"/>
    </row>
    <row r="591" spans="1:27" ht="12" customHeight="1" x14ac:dyDescent="0.25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  <c r="AA591" s="67"/>
    </row>
    <row r="592" spans="1:27" ht="12" customHeight="1" x14ac:dyDescent="0.25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  <c r="AA592" s="67"/>
    </row>
    <row r="593" spans="1:27" ht="12" customHeight="1" x14ac:dyDescent="0.25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  <c r="AA593" s="67"/>
    </row>
    <row r="594" spans="1:27" ht="12" customHeight="1" x14ac:dyDescent="0.25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  <c r="AA594" s="67"/>
    </row>
    <row r="595" spans="1:27" ht="12" customHeight="1" x14ac:dyDescent="0.25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  <c r="AA595" s="67"/>
    </row>
    <row r="596" spans="1:27" ht="12" customHeight="1" x14ac:dyDescent="0.25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  <c r="AA596" s="67"/>
    </row>
    <row r="597" spans="1:27" ht="12" customHeight="1" x14ac:dyDescent="0.25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  <c r="AA597" s="67"/>
    </row>
    <row r="598" spans="1:27" ht="12" customHeight="1" x14ac:dyDescent="0.25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  <c r="AA598" s="67"/>
    </row>
    <row r="599" spans="1:27" ht="12" customHeight="1" x14ac:dyDescent="0.25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  <c r="AA599" s="67"/>
    </row>
    <row r="600" spans="1:27" ht="12" customHeight="1" x14ac:dyDescent="0.25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  <c r="AA600" s="67"/>
    </row>
    <row r="601" spans="1:27" ht="12" customHeight="1" x14ac:dyDescent="0.25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  <c r="AA601" s="67"/>
    </row>
    <row r="602" spans="1:27" ht="12" customHeight="1" x14ac:dyDescent="0.25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  <c r="AA602" s="67"/>
    </row>
    <row r="603" spans="1:27" ht="12" customHeight="1" x14ac:dyDescent="0.25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  <c r="AA603" s="67"/>
    </row>
    <row r="604" spans="1:27" ht="12" customHeight="1" x14ac:dyDescent="0.25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  <c r="AA604" s="67"/>
    </row>
    <row r="605" spans="1:27" ht="12" customHeight="1" x14ac:dyDescent="0.25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  <c r="AA605" s="67"/>
    </row>
    <row r="606" spans="1:27" ht="12" customHeight="1" x14ac:dyDescent="0.25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  <c r="AA606" s="67"/>
    </row>
    <row r="607" spans="1:27" ht="12" customHeight="1" x14ac:dyDescent="0.25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  <c r="AA607" s="67"/>
    </row>
    <row r="608" spans="1:27" ht="12" customHeight="1" x14ac:dyDescent="0.25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  <c r="AA608" s="67"/>
    </row>
    <row r="609" spans="1:27" ht="12" customHeight="1" x14ac:dyDescent="0.25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  <c r="AA609" s="67"/>
    </row>
    <row r="610" spans="1:27" ht="12" customHeight="1" x14ac:dyDescent="0.25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  <c r="AA610" s="67"/>
    </row>
    <row r="611" spans="1:27" ht="12" customHeight="1" x14ac:dyDescent="0.25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  <c r="AA611" s="67"/>
    </row>
    <row r="612" spans="1:27" ht="12" customHeight="1" x14ac:dyDescent="0.25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  <c r="AA612" s="67"/>
    </row>
    <row r="613" spans="1:27" ht="12" customHeight="1" x14ac:dyDescent="0.25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  <c r="AA613" s="67"/>
    </row>
    <row r="614" spans="1:27" ht="12" customHeight="1" x14ac:dyDescent="0.25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  <c r="AA614" s="67"/>
    </row>
    <row r="615" spans="1:27" ht="12" customHeight="1" x14ac:dyDescent="0.25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  <c r="AA615" s="67"/>
    </row>
    <row r="616" spans="1:27" ht="12" customHeight="1" x14ac:dyDescent="0.25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  <c r="AA616" s="67"/>
    </row>
    <row r="617" spans="1:27" ht="12" customHeight="1" x14ac:dyDescent="0.25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  <c r="AA617" s="67"/>
    </row>
    <row r="618" spans="1:27" ht="12" customHeight="1" x14ac:dyDescent="0.25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  <c r="AA618" s="67"/>
    </row>
    <row r="619" spans="1:27" ht="12" customHeight="1" x14ac:dyDescent="0.25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  <c r="AA619" s="67"/>
    </row>
    <row r="620" spans="1:27" ht="12" customHeight="1" x14ac:dyDescent="0.25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  <c r="AA620" s="67"/>
    </row>
    <row r="621" spans="1:27" ht="12" customHeight="1" x14ac:dyDescent="0.25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  <c r="AA621" s="67"/>
    </row>
    <row r="622" spans="1:27" ht="12" customHeight="1" x14ac:dyDescent="0.25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  <c r="AA622" s="67"/>
    </row>
    <row r="623" spans="1:27" ht="12" customHeight="1" x14ac:dyDescent="0.25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  <c r="AA623" s="67"/>
    </row>
    <row r="624" spans="1:27" ht="12" customHeight="1" x14ac:dyDescent="0.25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  <c r="AA624" s="67"/>
    </row>
    <row r="625" spans="1:27" ht="12" customHeight="1" x14ac:dyDescent="0.25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  <c r="AA625" s="67"/>
    </row>
    <row r="626" spans="1:27" ht="12" customHeight="1" x14ac:dyDescent="0.25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  <c r="AA626" s="67"/>
    </row>
    <row r="627" spans="1:27" ht="12" customHeight="1" x14ac:dyDescent="0.25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  <c r="AA627" s="67"/>
    </row>
    <row r="628" spans="1:27" ht="12" customHeight="1" x14ac:dyDescent="0.25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  <c r="AA628" s="67"/>
    </row>
    <row r="629" spans="1:27" ht="12" customHeight="1" x14ac:dyDescent="0.25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  <c r="AA629" s="67"/>
    </row>
    <row r="630" spans="1:27" ht="12" customHeight="1" x14ac:dyDescent="0.25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  <c r="AA630" s="67"/>
    </row>
    <row r="631" spans="1:27" ht="12" customHeight="1" x14ac:dyDescent="0.25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  <c r="AA631" s="67"/>
    </row>
    <row r="632" spans="1:27" ht="12" customHeight="1" x14ac:dyDescent="0.25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  <c r="AA632" s="67"/>
    </row>
    <row r="633" spans="1:27" ht="12" customHeight="1" x14ac:dyDescent="0.25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  <c r="AA633" s="67"/>
    </row>
    <row r="634" spans="1:27" ht="12" customHeight="1" x14ac:dyDescent="0.25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  <c r="AA634" s="67"/>
    </row>
    <row r="635" spans="1:27" ht="12" customHeight="1" x14ac:dyDescent="0.25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  <c r="AA635" s="67"/>
    </row>
    <row r="636" spans="1:27" ht="12" customHeight="1" x14ac:dyDescent="0.25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  <c r="AA636" s="67"/>
    </row>
    <row r="637" spans="1:27" ht="12" customHeight="1" x14ac:dyDescent="0.25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  <c r="AA637" s="67"/>
    </row>
    <row r="638" spans="1:27" ht="12" customHeight="1" x14ac:dyDescent="0.25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  <c r="AA638" s="67"/>
    </row>
    <row r="639" spans="1:27" ht="12" customHeight="1" x14ac:dyDescent="0.25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  <c r="AA639" s="67"/>
    </row>
    <row r="640" spans="1:27" ht="12" customHeight="1" x14ac:dyDescent="0.25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  <c r="AA640" s="67"/>
    </row>
    <row r="641" spans="1:27" ht="12" customHeight="1" x14ac:dyDescent="0.25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  <c r="AA641" s="67"/>
    </row>
    <row r="642" spans="1:27" ht="12" customHeight="1" x14ac:dyDescent="0.25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  <c r="AA642" s="67"/>
    </row>
    <row r="643" spans="1:27" ht="12" customHeight="1" x14ac:dyDescent="0.25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  <c r="AA643" s="67"/>
    </row>
    <row r="644" spans="1:27" ht="12" customHeight="1" x14ac:dyDescent="0.25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  <c r="AA644" s="67"/>
    </row>
    <row r="645" spans="1:27" ht="12" customHeight="1" x14ac:dyDescent="0.25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  <c r="AA645" s="67"/>
    </row>
    <row r="646" spans="1:27" ht="12" customHeight="1" x14ac:dyDescent="0.25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  <c r="AA646" s="67"/>
    </row>
    <row r="647" spans="1:27" ht="12" customHeight="1" x14ac:dyDescent="0.25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  <c r="AA647" s="67"/>
    </row>
    <row r="648" spans="1:27" ht="12" customHeight="1" x14ac:dyDescent="0.25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  <c r="AA648" s="67"/>
    </row>
    <row r="649" spans="1:27" ht="12" customHeight="1" x14ac:dyDescent="0.25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  <c r="AA649" s="67"/>
    </row>
    <row r="650" spans="1:27" ht="12" customHeight="1" x14ac:dyDescent="0.25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  <c r="AA650" s="67"/>
    </row>
    <row r="651" spans="1:27" ht="12" customHeight="1" x14ac:dyDescent="0.25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  <c r="AA651" s="67"/>
    </row>
    <row r="652" spans="1:27" ht="12" customHeight="1" x14ac:dyDescent="0.25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  <c r="AA652" s="67"/>
    </row>
    <row r="653" spans="1:27" ht="12" customHeight="1" x14ac:dyDescent="0.25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</row>
    <row r="654" spans="1:27" ht="12" customHeight="1" x14ac:dyDescent="0.25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  <c r="AA654" s="67"/>
    </row>
    <row r="655" spans="1:27" ht="12" customHeight="1" x14ac:dyDescent="0.25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  <c r="AA655" s="67"/>
    </row>
    <row r="656" spans="1:27" ht="12" customHeight="1" x14ac:dyDescent="0.25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  <c r="AA656" s="67"/>
    </row>
    <row r="657" spans="1:27" ht="12" customHeight="1" x14ac:dyDescent="0.25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  <c r="AA657" s="67"/>
    </row>
    <row r="658" spans="1:27" ht="12" customHeight="1" x14ac:dyDescent="0.25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  <c r="AA658" s="67"/>
    </row>
    <row r="659" spans="1:27" ht="12" customHeight="1" x14ac:dyDescent="0.25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  <c r="AA659" s="67"/>
    </row>
    <row r="660" spans="1:27" ht="12" customHeight="1" x14ac:dyDescent="0.25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  <c r="AA660" s="67"/>
    </row>
    <row r="661" spans="1:27" ht="12" customHeight="1" x14ac:dyDescent="0.25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  <c r="AA661" s="67"/>
    </row>
    <row r="662" spans="1:27" ht="12" customHeight="1" x14ac:dyDescent="0.25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  <c r="AA662" s="67"/>
    </row>
    <row r="663" spans="1:27" ht="12" customHeight="1" x14ac:dyDescent="0.25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  <c r="AA663" s="67"/>
    </row>
    <row r="664" spans="1:27" ht="12" customHeight="1" x14ac:dyDescent="0.25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  <c r="AA664" s="67"/>
    </row>
    <row r="665" spans="1:27" ht="12" customHeight="1" x14ac:dyDescent="0.25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  <c r="AA665" s="67"/>
    </row>
    <row r="666" spans="1:27" ht="12" customHeight="1" x14ac:dyDescent="0.25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  <c r="AA666" s="67"/>
    </row>
    <row r="667" spans="1:27" ht="12" customHeight="1" x14ac:dyDescent="0.25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  <c r="AA667" s="67"/>
    </row>
    <row r="668" spans="1:27" ht="12" customHeight="1" x14ac:dyDescent="0.25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  <c r="AA668" s="67"/>
    </row>
    <row r="669" spans="1:27" ht="12" customHeight="1" x14ac:dyDescent="0.25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  <c r="AA669" s="67"/>
    </row>
    <row r="670" spans="1:27" ht="12" customHeight="1" x14ac:dyDescent="0.25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  <c r="AA670" s="67"/>
    </row>
    <row r="671" spans="1:27" ht="12" customHeight="1" x14ac:dyDescent="0.25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  <c r="AA671" s="67"/>
    </row>
    <row r="672" spans="1:27" ht="12" customHeight="1" x14ac:dyDescent="0.25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  <c r="AA672" s="67"/>
    </row>
    <row r="673" spans="1:27" ht="12" customHeight="1" x14ac:dyDescent="0.25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  <c r="AA673" s="67"/>
    </row>
    <row r="674" spans="1:27" ht="12" customHeight="1" x14ac:dyDescent="0.25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  <c r="AA674" s="67"/>
    </row>
    <row r="675" spans="1:27" ht="12" customHeight="1" x14ac:dyDescent="0.25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  <c r="AA675" s="67"/>
    </row>
    <row r="676" spans="1:27" ht="12" customHeight="1" x14ac:dyDescent="0.25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  <c r="AA676" s="67"/>
    </row>
    <row r="677" spans="1:27" ht="12" customHeight="1" x14ac:dyDescent="0.25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  <c r="AA677" s="67"/>
    </row>
    <row r="678" spans="1:27" ht="12" customHeight="1" x14ac:dyDescent="0.25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  <c r="AA678" s="67"/>
    </row>
    <row r="679" spans="1:27" ht="12" customHeight="1" x14ac:dyDescent="0.25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  <c r="AA679" s="67"/>
    </row>
    <row r="680" spans="1:27" ht="12" customHeight="1" x14ac:dyDescent="0.25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  <c r="AA680" s="67"/>
    </row>
    <row r="681" spans="1:27" ht="12" customHeight="1" x14ac:dyDescent="0.25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  <c r="AA681" s="67"/>
    </row>
    <row r="682" spans="1:27" ht="12" customHeight="1" x14ac:dyDescent="0.25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  <c r="AA682" s="67"/>
    </row>
    <row r="683" spans="1:27" ht="12" customHeight="1" x14ac:dyDescent="0.25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  <c r="AA683" s="67"/>
    </row>
    <row r="684" spans="1:27" ht="12" customHeight="1" x14ac:dyDescent="0.25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  <c r="AA684" s="67"/>
    </row>
    <row r="685" spans="1:27" ht="12" customHeight="1" x14ac:dyDescent="0.25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  <c r="AA685" s="67"/>
    </row>
    <row r="686" spans="1:27" ht="12" customHeight="1" x14ac:dyDescent="0.25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  <c r="AA686" s="67"/>
    </row>
    <row r="687" spans="1:27" ht="12" customHeight="1" x14ac:dyDescent="0.25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  <c r="AA687" s="67"/>
    </row>
    <row r="688" spans="1:27" ht="12" customHeight="1" x14ac:dyDescent="0.25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  <c r="AA688" s="67"/>
    </row>
    <row r="689" spans="1:27" ht="12" customHeight="1" x14ac:dyDescent="0.25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  <c r="AA689" s="67"/>
    </row>
    <row r="690" spans="1:27" ht="12" customHeight="1" x14ac:dyDescent="0.25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  <c r="AA690" s="67"/>
    </row>
    <row r="691" spans="1:27" ht="12" customHeight="1" x14ac:dyDescent="0.25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  <c r="AA691" s="67"/>
    </row>
    <row r="692" spans="1:27" ht="12" customHeight="1" x14ac:dyDescent="0.25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  <c r="AA692" s="67"/>
    </row>
    <row r="693" spans="1:27" ht="12" customHeight="1" x14ac:dyDescent="0.25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  <c r="AA693" s="67"/>
    </row>
    <row r="694" spans="1:27" ht="12" customHeight="1" x14ac:dyDescent="0.25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  <c r="AA694" s="67"/>
    </row>
    <row r="695" spans="1:27" ht="12" customHeight="1" x14ac:dyDescent="0.25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  <c r="AA695" s="67"/>
    </row>
    <row r="696" spans="1:27" ht="12" customHeight="1" x14ac:dyDescent="0.25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  <c r="AA696" s="67"/>
    </row>
    <row r="697" spans="1:27" ht="12" customHeight="1" x14ac:dyDescent="0.25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  <c r="AA697" s="67"/>
    </row>
    <row r="698" spans="1:27" ht="12" customHeight="1" x14ac:dyDescent="0.25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  <c r="AA698" s="67"/>
    </row>
    <row r="699" spans="1:27" ht="12" customHeight="1" x14ac:dyDescent="0.25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  <c r="AA699" s="67"/>
    </row>
    <row r="700" spans="1:27" ht="12" customHeight="1" x14ac:dyDescent="0.25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  <c r="AA700" s="67"/>
    </row>
    <row r="701" spans="1:27" ht="12" customHeight="1" x14ac:dyDescent="0.25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  <c r="AA701" s="67"/>
    </row>
    <row r="702" spans="1:27" ht="12" customHeight="1" x14ac:dyDescent="0.25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  <c r="AA702" s="67"/>
    </row>
    <row r="703" spans="1:27" ht="12" customHeight="1" x14ac:dyDescent="0.25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  <c r="AA703" s="67"/>
    </row>
    <row r="704" spans="1:27" ht="12" customHeight="1" x14ac:dyDescent="0.25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  <c r="AA704" s="67"/>
    </row>
    <row r="705" spans="1:27" ht="12" customHeight="1" x14ac:dyDescent="0.25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  <c r="AA705" s="67"/>
    </row>
    <row r="706" spans="1:27" ht="12" customHeight="1" x14ac:dyDescent="0.25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  <c r="AA706" s="67"/>
    </row>
    <row r="707" spans="1:27" ht="12" customHeight="1" x14ac:dyDescent="0.25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  <c r="AA707" s="67"/>
    </row>
    <row r="708" spans="1:27" ht="12" customHeight="1" x14ac:dyDescent="0.25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  <c r="AA708" s="67"/>
    </row>
    <row r="709" spans="1:27" ht="12" customHeight="1" x14ac:dyDescent="0.25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  <c r="AA709" s="67"/>
    </row>
    <row r="710" spans="1:27" ht="12" customHeight="1" x14ac:dyDescent="0.25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  <c r="AA710" s="67"/>
    </row>
    <row r="711" spans="1:27" ht="12" customHeight="1" x14ac:dyDescent="0.25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  <c r="AA711" s="67"/>
    </row>
    <row r="712" spans="1:27" ht="12" customHeight="1" x14ac:dyDescent="0.25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  <c r="AA712" s="67"/>
    </row>
    <row r="713" spans="1:27" ht="12" customHeight="1" x14ac:dyDescent="0.25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  <c r="AA713" s="67"/>
    </row>
    <row r="714" spans="1:27" ht="12" customHeight="1" x14ac:dyDescent="0.25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  <c r="AA714" s="67"/>
    </row>
    <row r="715" spans="1:27" ht="12" customHeight="1" x14ac:dyDescent="0.25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  <c r="AA715" s="67"/>
    </row>
    <row r="716" spans="1:27" ht="12" customHeight="1" x14ac:dyDescent="0.25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  <c r="AA716" s="67"/>
    </row>
    <row r="717" spans="1:27" ht="12" customHeight="1" x14ac:dyDescent="0.25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  <c r="AA717" s="67"/>
    </row>
    <row r="718" spans="1:27" ht="12" customHeight="1" x14ac:dyDescent="0.25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</row>
    <row r="719" spans="1:27" ht="12" customHeight="1" x14ac:dyDescent="0.25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  <c r="AA719" s="67"/>
    </row>
    <row r="720" spans="1:27" ht="12" customHeight="1" x14ac:dyDescent="0.25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  <c r="AA720" s="67"/>
    </row>
    <row r="721" spans="1:27" ht="12" customHeight="1" x14ac:dyDescent="0.25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  <c r="AA721" s="67"/>
    </row>
    <row r="722" spans="1:27" ht="12" customHeight="1" x14ac:dyDescent="0.25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  <c r="AA722" s="67"/>
    </row>
    <row r="723" spans="1:27" ht="12" customHeight="1" x14ac:dyDescent="0.25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  <c r="AA723" s="67"/>
    </row>
    <row r="724" spans="1:27" ht="12" customHeight="1" x14ac:dyDescent="0.25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  <c r="AA724" s="67"/>
    </row>
    <row r="725" spans="1:27" ht="12" customHeight="1" x14ac:dyDescent="0.25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  <c r="AA725" s="67"/>
    </row>
    <row r="726" spans="1:27" ht="12" customHeight="1" x14ac:dyDescent="0.25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  <c r="AA726" s="67"/>
    </row>
    <row r="727" spans="1:27" ht="12" customHeight="1" x14ac:dyDescent="0.25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  <c r="AA727" s="67"/>
    </row>
    <row r="728" spans="1:27" ht="12" customHeight="1" x14ac:dyDescent="0.25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  <c r="AA728" s="67"/>
    </row>
    <row r="729" spans="1:27" ht="12" customHeight="1" x14ac:dyDescent="0.25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  <c r="AA729" s="67"/>
    </row>
    <row r="730" spans="1:27" ht="12" customHeight="1" x14ac:dyDescent="0.25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  <c r="AA730" s="67"/>
    </row>
    <row r="731" spans="1:27" ht="12" customHeight="1" x14ac:dyDescent="0.25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  <c r="AA731" s="67"/>
    </row>
    <row r="732" spans="1:27" ht="12" customHeight="1" x14ac:dyDescent="0.25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  <c r="AA732" s="67"/>
    </row>
    <row r="733" spans="1:27" ht="12" customHeight="1" x14ac:dyDescent="0.25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  <c r="AA733" s="67"/>
    </row>
    <row r="734" spans="1:27" ht="12" customHeight="1" x14ac:dyDescent="0.25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  <c r="AA734" s="67"/>
    </row>
    <row r="735" spans="1:27" ht="12" customHeight="1" x14ac:dyDescent="0.25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  <c r="AA735" s="67"/>
    </row>
    <row r="736" spans="1:27" ht="12" customHeight="1" x14ac:dyDescent="0.25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  <c r="AA736" s="67"/>
    </row>
    <row r="737" spans="1:27" ht="12" customHeight="1" x14ac:dyDescent="0.25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  <c r="AA737" s="67"/>
    </row>
    <row r="738" spans="1:27" ht="12" customHeight="1" x14ac:dyDescent="0.25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  <c r="AA738" s="67"/>
    </row>
    <row r="739" spans="1:27" ht="12" customHeight="1" x14ac:dyDescent="0.25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  <c r="AA739" s="67"/>
    </row>
    <row r="740" spans="1:27" ht="12" customHeight="1" x14ac:dyDescent="0.25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  <c r="AA740" s="67"/>
    </row>
    <row r="741" spans="1:27" ht="12" customHeight="1" x14ac:dyDescent="0.25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  <c r="AA741" s="67"/>
    </row>
    <row r="742" spans="1:27" ht="12" customHeight="1" x14ac:dyDescent="0.25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  <c r="AA742" s="67"/>
    </row>
    <row r="743" spans="1:27" ht="12" customHeight="1" x14ac:dyDescent="0.25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  <c r="AA743" s="67"/>
    </row>
    <row r="744" spans="1:27" ht="12" customHeight="1" x14ac:dyDescent="0.25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  <c r="AA744" s="67"/>
    </row>
    <row r="745" spans="1:27" ht="12" customHeight="1" x14ac:dyDescent="0.25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  <c r="AA745" s="67"/>
    </row>
    <row r="746" spans="1:27" ht="12" customHeight="1" x14ac:dyDescent="0.25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  <c r="AA746" s="67"/>
    </row>
    <row r="747" spans="1:27" ht="12" customHeight="1" x14ac:dyDescent="0.25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  <c r="AA747" s="67"/>
    </row>
    <row r="748" spans="1:27" ht="12" customHeight="1" x14ac:dyDescent="0.25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  <c r="AA748" s="67"/>
    </row>
    <row r="749" spans="1:27" ht="12" customHeight="1" x14ac:dyDescent="0.25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  <c r="AA749" s="67"/>
    </row>
    <row r="750" spans="1:27" ht="12" customHeight="1" x14ac:dyDescent="0.25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  <c r="AA750" s="67"/>
    </row>
    <row r="751" spans="1:27" ht="12" customHeight="1" x14ac:dyDescent="0.25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  <c r="AA751" s="67"/>
    </row>
    <row r="752" spans="1:27" ht="12" customHeight="1" x14ac:dyDescent="0.25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  <c r="AA752" s="67"/>
    </row>
    <row r="753" spans="1:27" ht="12" customHeight="1" x14ac:dyDescent="0.25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  <c r="AA753" s="67"/>
    </row>
    <row r="754" spans="1:27" ht="12" customHeight="1" x14ac:dyDescent="0.25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  <c r="AA754" s="67"/>
    </row>
    <row r="755" spans="1:27" ht="12" customHeight="1" x14ac:dyDescent="0.25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  <c r="AA755" s="67"/>
    </row>
    <row r="756" spans="1:27" ht="12" customHeight="1" x14ac:dyDescent="0.25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  <c r="AA756" s="67"/>
    </row>
    <row r="757" spans="1:27" ht="12" customHeight="1" x14ac:dyDescent="0.25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  <c r="AA757" s="67"/>
    </row>
    <row r="758" spans="1:27" ht="12" customHeight="1" x14ac:dyDescent="0.25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  <c r="AA758" s="67"/>
    </row>
    <row r="759" spans="1:27" ht="12" customHeight="1" x14ac:dyDescent="0.25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  <c r="AA759" s="67"/>
    </row>
    <row r="760" spans="1:27" ht="12" customHeight="1" x14ac:dyDescent="0.25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  <c r="AA760" s="67"/>
    </row>
    <row r="761" spans="1:27" ht="12" customHeight="1" x14ac:dyDescent="0.25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  <c r="AA761" s="67"/>
    </row>
    <row r="762" spans="1:27" ht="12" customHeight="1" x14ac:dyDescent="0.25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  <c r="AA762" s="67"/>
    </row>
    <row r="763" spans="1:27" ht="12" customHeight="1" x14ac:dyDescent="0.25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  <c r="AA763" s="67"/>
    </row>
    <row r="764" spans="1:27" ht="12" customHeight="1" x14ac:dyDescent="0.25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  <c r="AA764" s="67"/>
    </row>
    <row r="765" spans="1:27" ht="12" customHeight="1" x14ac:dyDescent="0.25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  <c r="AA765" s="67"/>
    </row>
    <row r="766" spans="1:27" ht="12" customHeight="1" x14ac:dyDescent="0.25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  <c r="AA766" s="67"/>
    </row>
    <row r="767" spans="1:27" ht="12" customHeight="1" x14ac:dyDescent="0.25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  <c r="AA767" s="67"/>
    </row>
    <row r="768" spans="1:27" ht="12" customHeight="1" x14ac:dyDescent="0.25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  <c r="AA768" s="67"/>
    </row>
    <row r="769" spans="1:27" ht="12" customHeight="1" x14ac:dyDescent="0.25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  <c r="AA769" s="67"/>
    </row>
    <row r="770" spans="1:27" ht="12" customHeight="1" x14ac:dyDescent="0.25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  <c r="AA770" s="67"/>
    </row>
    <row r="771" spans="1:27" ht="12" customHeight="1" x14ac:dyDescent="0.25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  <c r="AA771" s="67"/>
    </row>
    <row r="772" spans="1:27" ht="12" customHeight="1" x14ac:dyDescent="0.25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  <c r="AA772" s="67"/>
    </row>
    <row r="773" spans="1:27" ht="12" customHeight="1" x14ac:dyDescent="0.25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  <c r="AA773" s="67"/>
    </row>
    <row r="774" spans="1:27" ht="12" customHeight="1" x14ac:dyDescent="0.25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  <c r="AA774" s="67"/>
    </row>
    <row r="775" spans="1:27" ht="12" customHeight="1" x14ac:dyDescent="0.25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  <c r="AA775" s="67"/>
    </row>
    <row r="776" spans="1:27" ht="12" customHeight="1" x14ac:dyDescent="0.25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  <c r="AA776" s="67"/>
    </row>
    <row r="777" spans="1:27" ht="12" customHeight="1" x14ac:dyDescent="0.25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  <c r="AA777" s="67"/>
    </row>
    <row r="778" spans="1:27" ht="12" customHeight="1" x14ac:dyDescent="0.25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  <c r="AA778" s="67"/>
    </row>
    <row r="779" spans="1:27" ht="12" customHeight="1" x14ac:dyDescent="0.25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  <c r="AA779" s="67"/>
    </row>
    <row r="780" spans="1:27" ht="12" customHeight="1" x14ac:dyDescent="0.25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  <c r="AA780" s="67"/>
    </row>
    <row r="781" spans="1:27" ht="12" customHeight="1" x14ac:dyDescent="0.25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  <c r="AA781" s="67"/>
    </row>
    <row r="782" spans="1:27" ht="12" customHeight="1" x14ac:dyDescent="0.25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  <c r="AA782" s="67"/>
    </row>
    <row r="783" spans="1:27" ht="12" customHeight="1" x14ac:dyDescent="0.25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</row>
    <row r="784" spans="1:27" ht="12" customHeight="1" x14ac:dyDescent="0.25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  <c r="AA784" s="67"/>
    </row>
    <row r="785" spans="1:27" ht="12" customHeight="1" x14ac:dyDescent="0.25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  <c r="AA785" s="67"/>
    </row>
    <row r="786" spans="1:27" ht="12" customHeight="1" x14ac:dyDescent="0.25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  <c r="AA786" s="67"/>
    </row>
    <row r="787" spans="1:27" ht="12" customHeight="1" x14ac:dyDescent="0.25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  <c r="AA787" s="67"/>
    </row>
    <row r="788" spans="1:27" ht="12" customHeight="1" x14ac:dyDescent="0.25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  <c r="AA788" s="67"/>
    </row>
    <row r="789" spans="1:27" ht="12" customHeight="1" x14ac:dyDescent="0.25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  <c r="AA789" s="67"/>
    </row>
    <row r="790" spans="1:27" ht="12" customHeight="1" x14ac:dyDescent="0.25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  <c r="AA790" s="67"/>
    </row>
    <row r="791" spans="1:27" ht="12" customHeight="1" x14ac:dyDescent="0.25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  <c r="AA791" s="67"/>
    </row>
    <row r="792" spans="1:27" ht="12" customHeight="1" x14ac:dyDescent="0.25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  <c r="AA792" s="67"/>
    </row>
    <row r="793" spans="1:27" ht="12" customHeight="1" x14ac:dyDescent="0.25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  <c r="AA793" s="67"/>
    </row>
    <row r="794" spans="1:27" ht="12" customHeight="1" x14ac:dyDescent="0.25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  <c r="AA794" s="67"/>
    </row>
    <row r="795" spans="1:27" ht="12" customHeight="1" x14ac:dyDescent="0.25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  <c r="AA795" s="67"/>
    </row>
    <row r="796" spans="1:27" ht="12" customHeight="1" x14ac:dyDescent="0.25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  <c r="AA796" s="67"/>
    </row>
    <row r="797" spans="1:27" ht="12" customHeight="1" x14ac:dyDescent="0.25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  <c r="AA797" s="67"/>
    </row>
    <row r="798" spans="1:27" ht="12" customHeight="1" x14ac:dyDescent="0.25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  <c r="AA798" s="67"/>
    </row>
    <row r="799" spans="1:27" ht="12" customHeight="1" x14ac:dyDescent="0.25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  <c r="AA799" s="67"/>
    </row>
    <row r="800" spans="1:27" ht="12" customHeight="1" x14ac:dyDescent="0.25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  <c r="AA800" s="67"/>
    </row>
    <row r="801" spans="1:27" ht="12" customHeight="1" x14ac:dyDescent="0.25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  <c r="AA801" s="67"/>
    </row>
    <row r="802" spans="1:27" ht="12" customHeight="1" x14ac:dyDescent="0.25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  <c r="AA802" s="67"/>
    </row>
    <row r="803" spans="1:27" ht="12" customHeight="1" x14ac:dyDescent="0.25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  <c r="AA803" s="67"/>
    </row>
    <row r="804" spans="1:27" ht="12" customHeight="1" x14ac:dyDescent="0.25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  <c r="AA804" s="67"/>
    </row>
    <row r="805" spans="1:27" ht="12" customHeight="1" x14ac:dyDescent="0.25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  <c r="AA805" s="67"/>
    </row>
    <row r="806" spans="1:27" ht="12" customHeight="1" x14ac:dyDescent="0.25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  <c r="AA806" s="67"/>
    </row>
    <row r="807" spans="1:27" ht="12" customHeight="1" x14ac:dyDescent="0.25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  <c r="AA807" s="67"/>
    </row>
    <row r="808" spans="1:27" ht="12" customHeight="1" x14ac:dyDescent="0.25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  <c r="AA808" s="67"/>
    </row>
    <row r="809" spans="1:27" ht="12" customHeight="1" x14ac:dyDescent="0.25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  <c r="AA809" s="67"/>
    </row>
    <row r="810" spans="1:27" ht="12" customHeight="1" x14ac:dyDescent="0.25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  <c r="AA810" s="67"/>
    </row>
    <row r="811" spans="1:27" ht="12" customHeight="1" x14ac:dyDescent="0.25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  <c r="AA811" s="67"/>
    </row>
    <row r="812" spans="1:27" ht="12" customHeight="1" x14ac:dyDescent="0.25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  <c r="AA812" s="67"/>
    </row>
    <row r="813" spans="1:27" ht="12" customHeight="1" x14ac:dyDescent="0.25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  <c r="AA813" s="67"/>
    </row>
    <row r="814" spans="1:27" ht="12" customHeight="1" x14ac:dyDescent="0.25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  <c r="AA814" s="67"/>
    </row>
    <row r="815" spans="1:27" ht="12" customHeight="1" x14ac:dyDescent="0.25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  <c r="AA815" s="67"/>
    </row>
    <row r="816" spans="1:27" ht="12" customHeight="1" x14ac:dyDescent="0.25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  <c r="AA816" s="67"/>
    </row>
    <row r="817" spans="1:27" ht="12" customHeight="1" x14ac:dyDescent="0.25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  <c r="AA817" s="67"/>
    </row>
    <row r="818" spans="1:27" ht="12" customHeight="1" x14ac:dyDescent="0.25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  <c r="AA818" s="67"/>
    </row>
    <row r="819" spans="1:27" ht="12" customHeight="1" x14ac:dyDescent="0.25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  <c r="AA819" s="67"/>
    </row>
    <row r="820" spans="1:27" ht="12" customHeight="1" x14ac:dyDescent="0.25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  <c r="AA820" s="67"/>
    </row>
    <row r="821" spans="1:27" ht="12" customHeight="1" x14ac:dyDescent="0.25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  <c r="AA821" s="67"/>
    </row>
    <row r="822" spans="1:27" ht="12" customHeight="1" x14ac:dyDescent="0.25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  <c r="AA822" s="67"/>
    </row>
    <row r="823" spans="1:27" ht="12" customHeight="1" x14ac:dyDescent="0.25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  <c r="AA823" s="67"/>
    </row>
    <row r="824" spans="1:27" ht="12" customHeight="1" x14ac:dyDescent="0.25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  <c r="AA824" s="67"/>
    </row>
    <row r="825" spans="1:27" ht="12" customHeight="1" x14ac:dyDescent="0.25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  <c r="AA825" s="67"/>
    </row>
    <row r="826" spans="1:27" ht="12" customHeight="1" x14ac:dyDescent="0.25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  <c r="AA826" s="67"/>
    </row>
    <row r="827" spans="1:27" ht="12" customHeight="1" x14ac:dyDescent="0.25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  <c r="AA827" s="67"/>
    </row>
    <row r="828" spans="1:27" ht="12" customHeight="1" x14ac:dyDescent="0.25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  <c r="AA828" s="67"/>
    </row>
    <row r="829" spans="1:27" ht="12" customHeight="1" x14ac:dyDescent="0.25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  <c r="AA829" s="67"/>
    </row>
    <row r="830" spans="1:27" ht="12" customHeight="1" x14ac:dyDescent="0.25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  <c r="AA830" s="67"/>
    </row>
    <row r="831" spans="1:27" ht="12" customHeight="1" x14ac:dyDescent="0.25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  <c r="AA831" s="67"/>
    </row>
    <row r="832" spans="1:27" ht="12" customHeight="1" x14ac:dyDescent="0.25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  <c r="AA832" s="67"/>
    </row>
    <row r="833" spans="1:27" ht="12" customHeight="1" x14ac:dyDescent="0.25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  <c r="AA833" s="67"/>
    </row>
    <row r="834" spans="1:27" ht="12" customHeight="1" x14ac:dyDescent="0.25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  <c r="AA834" s="67"/>
    </row>
    <row r="835" spans="1:27" ht="12" customHeight="1" x14ac:dyDescent="0.25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  <c r="AA835" s="67"/>
    </row>
    <row r="836" spans="1:27" ht="12" customHeight="1" x14ac:dyDescent="0.25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  <c r="AA836" s="67"/>
    </row>
    <row r="837" spans="1:27" ht="12" customHeight="1" x14ac:dyDescent="0.25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  <c r="AA837" s="67"/>
    </row>
    <row r="838" spans="1:27" ht="12" customHeight="1" x14ac:dyDescent="0.25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  <c r="AA838" s="67"/>
    </row>
    <row r="839" spans="1:27" ht="12" customHeight="1" x14ac:dyDescent="0.25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  <c r="AA839" s="67"/>
    </row>
    <row r="840" spans="1:27" ht="12" customHeight="1" x14ac:dyDescent="0.25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  <c r="AA840" s="67"/>
    </row>
    <row r="841" spans="1:27" ht="12" customHeight="1" x14ac:dyDescent="0.25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  <c r="AA841" s="67"/>
    </row>
    <row r="842" spans="1:27" ht="12" customHeight="1" x14ac:dyDescent="0.25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  <c r="AA842" s="67"/>
    </row>
    <row r="843" spans="1:27" ht="12" customHeight="1" x14ac:dyDescent="0.25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  <c r="AA843" s="67"/>
    </row>
    <row r="844" spans="1:27" ht="12" customHeight="1" x14ac:dyDescent="0.25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  <c r="AA844" s="67"/>
    </row>
    <row r="845" spans="1:27" ht="12" customHeight="1" x14ac:dyDescent="0.25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  <c r="AA845" s="67"/>
    </row>
    <row r="846" spans="1:27" ht="12" customHeight="1" x14ac:dyDescent="0.25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  <c r="AA846" s="67"/>
    </row>
    <row r="847" spans="1:27" ht="12" customHeight="1" x14ac:dyDescent="0.25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  <c r="AA847" s="67"/>
    </row>
    <row r="848" spans="1:27" ht="12" customHeight="1" x14ac:dyDescent="0.25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</row>
    <row r="849" spans="1:27" ht="12" customHeight="1" x14ac:dyDescent="0.25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  <c r="AA849" s="67"/>
    </row>
    <row r="850" spans="1:27" ht="12" customHeight="1" x14ac:dyDescent="0.25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  <c r="AA850" s="67"/>
    </row>
    <row r="851" spans="1:27" ht="12" customHeight="1" x14ac:dyDescent="0.25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  <c r="AA851" s="67"/>
    </row>
    <row r="852" spans="1:27" ht="12" customHeight="1" x14ac:dyDescent="0.25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  <c r="AA852" s="67"/>
    </row>
    <row r="853" spans="1:27" ht="12" customHeight="1" x14ac:dyDescent="0.25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  <c r="AA853" s="67"/>
    </row>
    <row r="854" spans="1:27" ht="12" customHeight="1" x14ac:dyDescent="0.25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  <c r="AA854" s="67"/>
    </row>
    <row r="855" spans="1:27" ht="12" customHeight="1" x14ac:dyDescent="0.25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  <c r="AA855" s="67"/>
    </row>
    <row r="856" spans="1:27" ht="12" customHeight="1" x14ac:dyDescent="0.25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  <c r="AA856" s="67"/>
    </row>
    <row r="857" spans="1:27" ht="12" customHeight="1" x14ac:dyDescent="0.25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  <c r="AA857" s="67"/>
    </row>
    <row r="858" spans="1:27" ht="12" customHeight="1" x14ac:dyDescent="0.25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  <c r="AA858" s="67"/>
    </row>
    <row r="859" spans="1:27" ht="12" customHeight="1" x14ac:dyDescent="0.25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  <c r="AA859" s="67"/>
    </row>
    <row r="860" spans="1:27" ht="12" customHeight="1" x14ac:dyDescent="0.25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  <c r="AA860" s="67"/>
    </row>
    <row r="861" spans="1:27" ht="12" customHeight="1" x14ac:dyDescent="0.25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  <c r="AA861" s="67"/>
    </row>
    <row r="862" spans="1:27" ht="12" customHeight="1" x14ac:dyDescent="0.25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  <c r="AA862" s="67"/>
    </row>
    <row r="863" spans="1:27" ht="12" customHeight="1" x14ac:dyDescent="0.25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  <c r="AA863" s="67"/>
    </row>
    <row r="864" spans="1:27" ht="12" customHeight="1" x14ac:dyDescent="0.25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  <c r="AA864" s="67"/>
    </row>
    <row r="865" spans="1:27" ht="12" customHeight="1" x14ac:dyDescent="0.25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  <c r="AA865" s="67"/>
    </row>
    <row r="866" spans="1:27" ht="12" customHeight="1" x14ac:dyDescent="0.25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  <c r="AA866" s="67"/>
    </row>
    <row r="867" spans="1:27" ht="12" customHeight="1" x14ac:dyDescent="0.25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  <c r="AA867" s="67"/>
    </row>
    <row r="868" spans="1:27" ht="12" customHeight="1" x14ac:dyDescent="0.25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  <c r="AA868" s="67"/>
    </row>
    <row r="869" spans="1:27" ht="12" customHeight="1" x14ac:dyDescent="0.25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  <c r="AA869" s="67"/>
    </row>
    <row r="870" spans="1:27" ht="12" customHeight="1" x14ac:dyDescent="0.25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  <c r="AA870" s="67"/>
    </row>
    <row r="871" spans="1:27" ht="12" customHeight="1" x14ac:dyDescent="0.25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  <c r="AA871" s="67"/>
    </row>
    <row r="872" spans="1:27" ht="12" customHeight="1" x14ac:dyDescent="0.25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  <c r="AA872" s="67"/>
    </row>
    <row r="873" spans="1:27" ht="12" customHeight="1" x14ac:dyDescent="0.25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  <c r="AA873" s="67"/>
    </row>
    <row r="874" spans="1:27" ht="12" customHeight="1" x14ac:dyDescent="0.25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  <c r="AA874" s="67"/>
    </row>
    <row r="875" spans="1:27" ht="12" customHeight="1" x14ac:dyDescent="0.25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  <c r="AA875" s="67"/>
    </row>
    <row r="876" spans="1:27" ht="12" customHeight="1" x14ac:dyDescent="0.25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  <c r="AA876" s="67"/>
    </row>
    <row r="877" spans="1:27" ht="12" customHeight="1" x14ac:dyDescent="0.25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  <c r="AA877" s="67"/>
    </row>
    <row r="878" spans="1:27" ht="12" customHeight="1" x14ac:dyDescent="0.25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  <c r="AA878" s="67"/>
    </row>
    <row r="879" spans="1:27" ht="12" customHeight="1" x14ac:dyDescent="0.25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  <c r="AA879" s="67"/>
    </row>
    <row r="880" spans="1:27" ht="12" customHeight="1" x14ac:dyDescent="0.25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  <c r="AA880" s="67"/>
    </row>
    <row r="881" spans="1:27" ht="12" customHeight="1" x14ac:dyDescent="0.25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  <c r="AA881" s="67"/>
    </row>
    <row r="882" spans="1:27" ht="12" customHeight="1" x14ac:dyDescent="0.25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  <c r="AA882" s="67"/>
    </row>
    <row r="883" spans="1:27" ht="12" customHeight="1" x14ac:dyDescent="0.25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  <c r="AA883" s="67"/>
    </row>
    <row r="884" spans="1:27" ht="12" customHeight="1" x14ac:dyDescent="0.25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  <c r="AA884" s="67"/>
    </row>
    <row r="885" spans="1:27" ht="12" customHeight="1" x14ac:dyDescent="0.25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  <c r="AA885" s="67"/>
    </row>
    <row r="886" spans="1:27" ht="12" customHeight="1" x14ac:dyDescent="0.25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  <c r="AA886" s="67"/>
    </row>
    <row r="887" spans="1:27" ht="12" customHeight="1" x14ac:dyDescent="0.25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  <c r="AA887" s="67"/>
    </row>
    <row r="888" spans="1:27" ht="12" customHeight="1" x14ac:dyDescent="0.25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  <c r="AA888" s="67"/>
    </row>
    <row r="889" spans="1:27" ht="12" customHeight="1" x14ac:dyDescent="0.25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  <c r="AA889" s="67"/>
    </row>
    <row r="890" spans="1:27" ht="12" customHeight="1" x14ac:dyDescent="0.25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  <c r="AA890" s="67"/>
    </row>
    <row r="891" spans="1:27" ht="12" customHeight="1" x14ac:dyDescent="0.25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  <c r="AA891" s="67"/>
    </row>
    <row r="892" spans="1:27" ht="12" customHeight="1" x14ac:dyDescent="0.25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  <c r="AA892" s="67"/>
    </row>
    <row r="893" spans="1:27" ht="12" customHeight="1" x14ac:dyDescent="0.25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  <c r="AA893" s="67"/>
    </row>
    <row r="894" spans="1:27" ht="12" customHeight="1" x14ac:dyDescent="0.25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  <c r="AA894" s="67"/>
    </row>
    <row r="895" spans="1:27" ht="12" customHeight="1" x14ac:dyDescent="0.25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  <c r="AA895" s="67"/>
    </row>
    <row r="896" spans="1:27" ht="12" customHeight="1" x14ac:dyDescent="0.25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  <c r="AA896" s="67"/>
    </row>
    <row r="897" spans="1:27" ht="12" customHeight="1" x14ac:dyDescent="0.25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  <c r="AA897" s="67"/>
    </row>
    <row r="898" spans="1:27" ht="12" customHeight="1" x14ac:dyDescent="0.25">
      <c r="A898" s="67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  <c r="AA898" s="67"/>
    </row>
    <row r="899" spans="1:27" ht="12" customHeight="1" x14ac:dyDescent="0.25">
      <c r="A899" s="67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  <c r="AA899" s="67"/>
    </row>
    <row r="900" spans="1:27" ht="12" customHeight="1" x14ac:dyDescent="0.25">
      <c r="A900" s="67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  <c r="AA900" s="67"/>
    </row>
    <row r="901" spans="1:27" ht="12" customHeight="1" x14ac:dyDescent="0.25">
      <c r="A901" s="67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  <c r="AA901" s="67"/>
    </row>
    <row r="902" spans="1:27" ht="12" customHeight="1" x14ac:dyDescent="0.25">
      <c r="A902" s="67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  <c r="AA902" s="67"/>
    </row>
    <row r="903" spans="1:27" ht="12" customHeight="1" x14ac:dyDescent="0.25">
      <c r="A903" s="67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  <c r="AA903" s="67"/>
    </row>
    <row r="904" spans="1:27" ht="12" customHeight="1" x14ac:dyDescent="0.25">
      <c r="A904" s="67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  <c r="AA904" s="67"/>
    </row>
    <row r="905" spans="1:27" ht="12" customHeight="1" x14ac:dyDescent="0.25">
      <c r="A905" s="67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  <c r="AA905" s="67"/>
    </row>
    <row r="906" spans="1:27" ht="12" customHeight="1" x14ac:dyDescent="0.25">
      <c r="A906" s="67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  <c r="AA906" s="67"/>
    </row>
    <row r="907" spans="1:27" ht="12" customHeight="1" x14ac:dyDescent="0.25">
      <c r="A907" s="67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  <c r="AA907" s="67"/>
    </row>
    <row r="908" spans="1:27" ht="12" customHeight="1" x14ac:dyDescent="0.25">
      <c r="A908" s="67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  <c r="AA908" s="67"/>
    </row>
    <row r="909" spans="1:27" ht="12" customHeight="1" x14ac:dyDescent="0.25">
      <c r="A909" s="67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  <c r="AA909" s="67"/>
    </row>
    <row r="910" spans="1:27" ht="12" customHeight="1" x14ac:dyDescent="0.25">
      <c r="A910" s="67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  <c r="AA910" s="67"/>
    </row>
    <row r="911" spans="1:27" ht="12" customHeight="1" x14ac:dyDescent="0.25">
      <c r="A911" s="67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  <c r="AA911" s="67"/>
    </row>
    <row r="912" spans="1:27" ht="12" customHeight="1" x14ac:dyDescent="0.25">
      <c r="A912" s="67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  <c r="AA912" s="67"/>
    </row>
    <row r="913" spans="1:27" ht="12" customHeight="1" x14ac:dyDescent="0.25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</row>
    <row r="914" spans="1:27" ht="12" customHeight="1" x14ac:dyDescent="0.25">
      <c r="A914" s="67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  <c r="AA914" s="67"/>
    </row>
    <row r="915" spans="1:27" ht="12" customHeight="1" x14ac:dyDescent="0.25">
      <c r="A915" s="67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  <c r="AA915" s="67"/>
    </row>
    <row r="916" spans="1:27" ht="12" customHeight="1" x14ac:dyDescent="0.25">
      <c r="A916" s="67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  <c r="AA916" s="67"/>
    </row>
    <row r="917" spans="1:27" ht="12" customHeight="1" x14ac:dyDescent="0.25">
      <c r="A917" s="67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  <c r="AA917" s="67"/>
    </row>
    <row r="918" spans="1:27" ht="12" customHeight="1" x14ac:dyDescent="0.25">
      <c r="A918" s="67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  <c r="AA918" s="67"/>
    </row>
    <row r="919" spans="1:27" ht="12" customHeight="1" x14ac:dyDescent="0.25">
      <c r="A919" s="67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  <c r="AA919" s="67"/>
    </row>
    <row r="920" spans="1:27" ht="12" customHeight="1" x14ac:dyDescent="0.25">
      <c r="A920" s="67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  <c r="AA920" s="67"/>
    </row>
    <row r="921" spans="1:27" ht="12" customHeight="1" x14ac:dyDescent="0.25">
      <c r="A921" s="67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  <c r="AA921" s="67"/>
    </row>
    <row r="922" spans="1:27" ht="12" customHeight="1" x14ac:dyDescent="0.25">
      <c r="A922" s="67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  <c r="AA922" s="67"/>
    </row>
    <row r="923" spans="1:27" ht="12" customHeight="1" x14ac:dyDescent="0.25">
      <c r="A923" s="67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  <c r="AA923" s="67"/>
    </row>
    <row r="924" spans="1:27" ht="12" customHeight="1" x14ac:dyDescent="0.25">
      <c r="A924" s="67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  <c r="AA924" s="67"/>
    </row>
    <row r="925" spans="1:27" ht="12" customHeight="1" x14ac:dyDescent="0.25">
      <c r="A925" s="67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  <c r="AA925" s="67"/>
    </row>
    <row r="926" spans="1:27" ht="12" customHeight="1" x14ac:dyDescent="0.25">
      <c r="A926" s="67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  <c r="AA926" s="67"/>
    </row>
    <row r="927" spans="1:27" ht="12" customHeight="1" x14ac:dyDescent="0.25">
      <c r="A927" s="67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  <c r="AA927" s="67"/>
    </row>
    <row r="928" spans="1:27" ht="12" customHeight="1" x14ac:dyDescent="0.25">
      <c r="A928" s="67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  <c r="AA928" s="67"/>
    </row>
    <row r="929" spans="1:27" ht="12" customHeight="1" x14ac:dyDescent="0.25">
      <c r="A929" s="67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  <c r="AA929" s="67"/>
    </row>
    <row r="930" spans="1:27" ht="12" customHeight="1" x14ac:dyDescent="0.25">
      <c r="A930" s="67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  <c r="AA930" s="67"/>
    </row>
    <row r="931" spans="1:27" ht="12" customHeight="1" x14ac:dyDescent="0.25">
      <c r="A931" s="67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  <c r="AA931" s="67"/>
    </row>
    <row r="932" spans="1:27" ht="12" customHeight="1" x14ac:dyDescent="0.25">
      <c r="A932" s="67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  <c r="AA932" s="67"/>
    </row>
    <row r="933" spans="1:27" ht="12" customHeight="1" x14ac:dyDescent="0.25">
      <c r="A933" s="67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  <c r="AA933" s="67"/>
    </row>
    <row r="934" spans="1:27" ht="12" customHeight="1" x14ac:dyDescent="0.25">
      <c r="A934" s="67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  <c r="AA934" s="67"/>
    </row>
    <row r="935" spans="1:27" ht="12" customHeight="1" x14ac:dyDescent="0.25">
      <c r="A935" s="67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  <c r="AA935" s="67"/>
    </row>
    <row r="936" spans="1:27" ht="12" customHeight="1" x14ac:dyDescent="0.25">
      <c r="A936" s="67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  <c r="AA936" s="67"/>
    </row>
    <row r="937" spans="1:27" ht="12" customHeight="1" x14ac:dyDescent="0.25">
      <c r="A937" s="67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  <c r="AA937" s="67"/>
    </row>
    <row r="938" spans="1:27" ht="12" customHeight="1" x14ac:dyDescent="0.25">
      <c r="A938" s="67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  <c r="AA938" s="67"/>
    </row>
    <row r="939" spans="1:27" ht="12" customHeight="1" x14ac:dyDescent="0.25">
      <c r="A939" s="67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  <c r="AA939" s="67"/>
    </row>
    <row r="940" spans="1:27" ht="12" customHeight="1" x14ac:dyDescent="0.25">
      <c r="A940" s="67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  <c r="AA940" s="67"/>
    </row>
    <row r="941" spans="1:27" ht="12" customHeight="1" x14ac:dyDescent="0.25">
      <c r="A941" s="67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  <c r="AA941" s="67"/>
    </row>
    <row r="942" spans="1:27" ht="12" customHeight="1" x14ac:dyDescent="0.25">
      <c r="A942" s="67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  <c r="AA942" s="67"/>
    </row>
    <row r="943" spans="1:27" ht="12" customHeight="1" x14ac:dyDescent="0.25">
      <c r="A943" s="67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  <c r="AA943" s="67"/>
    </row>
    <row r="944" spans="1:27" ht="12" customHeight="1" x14ac:dyDescent="0.25">
      <c r="A944" s="67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  <c r="AA944" s="67"/>
    </row>
    <row r="945" spans="1:27" ht="12" customHeight="1" x14ac:dyDescent="0.25">
      <c r="A945" s="67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  <c r="AA945" s="67"/>
    </row>
    <row r="946" spans="1:27" ht="12" customHeight="1" x14ac:dyDescent="0.25">
      <c r="A946" s="67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  <c r="AA946" s="67"/>
    </row>
    <row r="947" spans="1:27" ht="12" customHeight="1" x14ac:dyDescent="0.25">
      <c r="A947" s="67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  <c r="AA947" s="67"/>
    </row>
    <row r="948" spans="1:27" ht="12" customHeight="1" x14ac:dyDescent="0.25">
      <c r="A948" s="67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  <c r="AA948" s="67"/>
    </row>
    <row r="949" spans="1:27" ht="12" customHeight="1" x14ac:dyDescent="0.25">
      <c r="A949" s="67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  <c r="AA949" s="67"/>
    </row>
    <row r="950" spans="1:27" ht="12" customHeight="1" x14ac:dyDescent="0.25">
      <c r="A950" s="67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  <c r="AA950" s="67"/>
    </row>
    <row r="951" spans="1:27" ht="12" customHeight="1" x14ac:dyDescent="0.25">
      <c r="A951" s="67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  <c r="AA951" s="67"/>
    </row>
    <row r="952" spans="1:27" ht="12" customHeight="1" x14ac:dyDescent="0.25">
      <c r="A952" s="67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  <c r="AA952" s="67"/>
    </row>
    <row r="953" spans="1:27" ht="12" customHeight="1" x14ac:dyDescent="0.25">
      <c r="A953" s="67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  <c r="AA953" s="67"/>
    </row>
    <row r="954" spans="1:27" ht="12" customHeight="1" x14ac:dyDescent="0.25">
      <c r="A954" s="67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  <c r="AA954" s="67"/>
    </row>
    <row r="955" spans="1:27" ht="12" customHeight="1" x14ac:dyDescent="0.25">
      <c r="A955" s="67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  <c r="AA955" s="67"/>
    </row>
    <row r="956" spans="1:27" ht="12" customHeight="1" x14ac:dyDescent="0.25">
      <c r="A956" s="67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  <c r="AA956" s="67"/>
    </row>
    <row r="957" spans="1:27" ht="12" customHeight="1" x14ac:dyDescent="0.25">
      <c r="A957" s="67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  <c r="AA957" s="67"/>
    </row>
    <row r="958" spans="1:27" ht="12" customHeight="1" x14ac:dyDescent="0.25">
      <c r="A958" s="67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  <c r="AA958" s="67"/>
    </row>
    <row r="959" spans="1:27" ht="12" customHeight="1" x14ac:dyDescent="0.25">
      <c r="A959" s="67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  <c r="AA959" s="67"/>
    </row>
    <row r="960" spans="1:27" ht="12" customHeight="1" x14ac:dyDescent="0.25">
      <c r="A960" s="67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  <c r="AA960" s="67"/>
    </row>
    <row r="961" spans="1:27" ht="12" customHeight="1" x14ac:dyDescent="0.25">
      <c r="A961" s="67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  <c r="AA961" s="67"/>
    </row>
    <row r="962" spans="1:27" ht="12" customHeight="1" x14ac:dyDescent="0.25">
      <c r="A962" s="67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  <c r="AA962" s="67"/>
    </row>
    <row r="963" spans="1:27" ht="12" customHeight="1" x14ac:dyDescent="0.25">
      <c r="A963" s="67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  <c r="AA963" s="67"/>
    </row>
    <row r="964" spans="1:27" ht="12" customHeight="1" x14ac:dyDescent="0.25">
      <c r="A964" s="67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  <c r="AA964" s="67"/>
    </row>
    <row r="965" spans="1:27" ht="12" customHeight="1" x14ac:dyDescent="0.25">
      <c r="A965" s="67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  <c r="AA965" s="67"/>
    </row>
    <row r="966" spans="1:27" ht="12" customHeight="1" x14ac:dyDescent="0.25">
      <c r="A966" s="67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  <c r="AA966" s="67"/>
    </row>
    <row r="967" spans="1:27" ht="12" customHeight="1" x14ac:dyDescent="0.25">
      <c r="A967" s="67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  <c r="AA967" s="67"/>
    </row>
    <row r="968" spans="1:27" ht="12" customHeight="1" x14ac:dyDescent="0.25">
      <c r="A968" s="67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  <c r="AA968" s="67"/>
    </row>
    <row r="969" spans="1:27" ht="12" customHeight="1" x14ac:dyDescent="0.25">
      <c r="A969" s="67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  <c r="AA969" s="67"/>
    </row>
    <row r="970" spans="1:27" ht="12" customHeight="1" x14ac:dyDescent="0.25">
      <c r="A970" s="67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  <c r="AA970" s="67"/>
    </row>
    <row r="971" spans="1:27" ht="12" customHeight="1" x14ac:dyDescent="0.25">
      <c r="A971" s="67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  <c r="AA971" s="67"/>
    </row>
    <row r="972" spans="1:27" ht="12" customHeight="1" x14ac:dyDescent="0.25">
      <c r="A972" s="67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  <c r="AA972" s="67"/>
    </row>
    <row r="973" spans="1:27" ht="12" customHeight="1" x14ac:dyDescent="0.25">
      <c r="A973" s="67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  <c r="AA973" s="67"/>
    </row>
    <row r="974" spans="1:27" ht="12" customHeight="1" x14ac:dyDescent="0.25">
      <c r="A974" s="67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  <c r="AA974" s="67"/>
    </row>
    <row r="975" spans="1:27" ht="12" customHeight="1" x14ac:dyDescent="0.25">
      <c r="A975" s="67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  <c r="AA975" s="67"/>
    </row>
    <row r="976" spans="1:27" ht="12" customHeight="1" x14ac:dyDescent="0.25">
      <c r="A976" s="67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  <c r="AA976" s="67"/>
    </row>
    <row r="977" spans="1:27" ht="12" customHeight="1" x14ac:dyDescent="0.25">
      <c r="A977" s="67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  <c r="AA977" s="67"/>
    </row>
    <row r="978" spans="1:27" ht="12" customHeight="1" x14ac:dyDescent="0.25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</row>
    <row r="979" spans="1:27" ht="12" customHeight="1" x14ac:dyDescent="0.25">
      <c r="A979" s="67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  <c r="AA979" s="67"/>
    </row>
    <row r="980" spans="1:27" ht="12" customHeight="1" x14ac:dyDescent="0.25">
      <c r="A980" s="67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  <c r="AA980" s="67"/>
    </row>
    <row r="981" spans="1:27" ht="12" customHeight="1" x14ac:dyDescent="0.25">
      <c r="A981" s="67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  <c r="AA981" s="67"/>
    </row>
    <row r="982" spans="1:27" ht="12" customHeight="1" x14ac:dyDescent="0.25">
      <c r="A982" s="67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  <c r="AA982" s="67"/>
    </row>
    <row r="983" spans="1:27" ht="12" customHeight="1" x14ac:dyDescent="0.25">
      <c r="A983" s="67"/>
      <c r="B983" s="67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  <c r="AA983" s="67"/>
    </row>
    <row r="984" spans="1:27" ht="12" customHeight="1" x14ac:dyDescent="0.25">
      <c r="A984" s="67"/>
      <c r="B984" s="67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  <c r="AA984" s="67"/>
    </row>
    <row r="985" spans="1:27" ht="12" customHeight="1" x14ac:dyDescent="0.25">
      <c r="A985" s="67"/>
      <c r="B985" s="67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  <c r="AA985" s="67"/>
    </row>
    <row r="986" spans="1:27" ht="12" customHeight="1" x14ac:dyDescent="0.25">
      <c r="A986" s="67"/>
      <c r="B986" s="67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  <c r="AA986" s="67"/>
    </row>
    <row r="987" spans="1:27" ht="12" customHeight="1" x14ac:dyDescent="0.25">
      <c r="A987" s="67"/>
      <c r="B987" s="67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  <c r="AA987" s="67"/>
    </row>
    <row r="988" spans="1:27" ht="12" customHeight="1" x14ac:dyDescent="0.25">
      <c r="A988" s="67"/>
      <c r="B988" s="67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  <c r="AA988" s="67"/>
    </row>
    <row r="989" spans="1:27" ht="12" customHeight="1" x14ac:dyDescent="0.25">
      <c r="A989" s="67"/>
      <c r="B989" s="67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  <c r="AA989" s="67"/>
    </row>
    <row r="990" spans="1:27" ht="12" customHeight="1" x14ac:dyDescent="0.25">
      <c r="A990" s="67"/>
      <c r="B990" s="67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  <c r="AA990" s="67"/>
    </row>
    <row r="991" spans="1:27" ht="12" customHeight="1" x14ac:dyDescent="0.25">
      <c r="A991" s="67"/>
      <c r="B991" s="67"/>
      <c r="C991" s="67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  <c r="AA991" s="67"/>
    </row>
    <row r="992" spans="1:27" ht="12" customHeight="1" x14ac:dyDescent="0.25">
      <c r="A992" s="67"/>
      <c r="B992" s="67"/>
      <c r="C992" s="67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  <c r="AA992" s="67"/>
    </row>
    <row r="993" spans="1:27" ht="12" customHeight="1" x14ac:dyDescent="0.25">
      <c r="A993" s="67"/>
      <c r="B993" s="67"/>
      <c r="C993" s="67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  <c r="AA993" s="67"/>
    </row>
    <row r="994" spans="1:27" ht="12" customHeight="1" x14ac:dyDescent="0.25">
      <c r="A994" s="67"/>
      <c r="B994" s="67"/>
      <c r="C994" s="67"/>
      <c r="D994" s="67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  <c r="AA994" s="67"/>
    </row>
    <row r="995" spans="1:27" ht="12" customHeight="1" x14ac:dyDescent="0.25">
      <c r="A995" s="67"/>
      <c r="B995" s="67"/>
      <c r="C995" s="67"/>
      <c r="D995" s="67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  <c r="AA995" s="67"/>
    </row>
    <row r="996" spans="1:27" ht="12" customHeight="1" x14ac:dyDescent="0.25">
      <c r="A996" s="67"/>
      <c r="B996" s="67"/>
      <c r="C996" s="67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  <c r="AA996" s="67"/>
    </row>
    <row r="997" spans="1:27" ht="12" customHeight="1" x14ac:dyDescent="0.25">
      <c r="A997" s="67"/>
      <c r="B997" s="67"/>
      <c r="C997" s="67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  <c r="AA997" s="67"/>
    </row>
    <row r="998" spans="1:27" ht="12" customHeight="1" x14ac:dyDescent="0.25">
      <c r="A998" s="67"/>
      <c r="B998" s="67"/>
      <c r="C998" s="67"/>
      <c r="D998" s="67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  <c r="AA998" s="67"/>
    </row>
    <row r="999" spans="1:27" ht="12" customHeight="1" x14ac:dyDescent="0.25">
      <c r="A999" s="67"/>
      <c r="B999" s="67"/>
      <c r="C999" s="67"/>
      <c r="D999" s="67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  <c r="AA999" s="67"/>
    </row>
    <row r="1000" spans="1:27" ht="12" customHeight="1" x14ac:dyDescent="0.25">
      <c r="A1000" s="67"/>
      <c r="B1000" s="67"/>
      <c r="C1000" s="67"/>
      <c r="D1000" s="67"/>
      <c r="E1000" s="67"/>
      <c r="F1000" s="67"/>
      <c r="G1000" s="67"/>
      <c r="H1000" s="67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  <c r="AA1000" s="67"/>
    </row>
  </sheetData>
  <mergeCells count="27">
    <mergeCell ref="B38:D38"/>
    <mergeCell ref="B39:D39"/>
    <mergeCell ref="B41:D41"/>
    <mergeCell ref="B14:C14"/>
    <mergeCell ref="F14:L14"/>
    <mergeCell ref="B15:I15"/>
    <mergeCell ref="J15:L15"/>
    <mergeCell ref="B27:D27"/>
    <mergeCell ref="B34:D34"/>
    <mergeCell ref="B11:C11"/>
    <mergeCell ref="F11:L11"/>
    <mergeCell ref="B12:C12"/>
    <mergeCell ref="F12:L12"/>
    <mergeCell ref="B13:C13"/>
    <mergeCell ref="F13:L13"/>
    <mergeCell ref="B7:C7"/>
    <mergeCell ref="F7:L7"/>
    <mergeCell ref="B8:C8"/>
    <mergeCell ref="F8:L10"/>
    <mergeCell ref="B9:C9"/>
    <mergeCell ref="B10:C10"/>
    <mergeCell ref="B2:L2"/>
    <mergeCell ref="B3:L3"/>
    <mergeCell ref="B4:L4"/>
    <mergeCell ref="B5:L5"/>
    <mergeCell ref="B6:C6"/>
    <mergeCell ref="F6:L6"/>
  </mergeCells>
  <phoneticPr fontId="3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O49"/>
  <sheetViews>
    <sheetView workbookViewId="0">
      <selection activeCell="B4" sqref="B4:L4"/>
    </sheetView>
  </sheetViews>
  <sheetFormatPr baseColWidth="10" defaultColWidth="14.42578125" defaultRowHeight="15" x14ac:dyDescent="0.25"/>
  <cols>
    <col min="1" max="1" width="5.28515625" customWidth="1"/>
    <col min="2" max="2" width="7" customWidth="1"/>
    <col min="3" max="3" width="32.140625" customWidth="1"/>
    <col min="4" max="4" width="8.42578125" customWidth="1"/>
    <col min="5" max="5" width="8.7109375" customWidth="1"/>
    <col min="6" max="6" width="10.42578125" hidden="1" customWidth="1"/>
    <col min="7" max="7" width="10.42578125" customWidth="1"/>
    <col min="8" max="8" width="12" bestFit="1" customWidth="1"/>
    <col min="9" max="9" width="9.7109375" customWidth="1"/>
    <col min="10" max="11" width="11.5703125" bestFit="1" customWidth="1"/>
    <col min="12" max="27" width="10.7109375" customWidth="1"/>
  </cols>
  <sheetData>
    <row r="1" spans="2:15" ht="15.75" thickBot="1" x14ac:dyDescent="0.3"/>
    <row r="2" spans="2:15" x14ac:dyDescent="0.25">
      <c r="B2" s="372" t="s">
        <v>55</v>
      </c>
      <c r="C2" s="373"/>
      <c r="D2" s="373"/>
      <c r="E2" s="373"/>
      <c r="F2" s="373"/>
      <c r="G2" s="373"/>
      <c r="H2" s="373"/>
      <c r="I2" s="373"/>
      <c r="J2" s="373"/>
      <c r="K2" s="373"/>
      <c r="L2" s="374"/>
    </row>
    <row r="3" spans="2:15" x14ac:dyDescent="0.25">
      <c r="B3" s="375" t="s">
        <v>302</v>
      </c>
      <c r="C3" s="376"/>
      <c r="D3" s="376"/>
      <c r="E3" s="376"/>
      <c r="F3" s="376"/>
      <c r="G3" s="376"/>
      <c r="H3" s="376"/>
      <c r="I3" s="376"/>
      <c r="J3" s="376"/>
      <c r="K3" s="376"/>
      <c r="L3" s="377"/>
    </row>
    <row r="4" spans="2:15" x14ac:dyDescent="0.25">
      <c r="B4" s="375" t="s">
        <v>144</v>
      </c>
      <c r="C4" s="376"/>
      <c r="D4" s="376"/>
      <c r="E4" s="376"/>
      <c r="F4" s="376"/>
      <c r="G4" s="376"/>
      <c r="H4" s="376"/>
      <c r="I4" s="376"/>
      <c r="J4" s="376"/>
      <c r="K4" s="376"/>
      <c r="L4" s="377"/>
    </row>
    <row r="5" spans="2:15" x14ac:dyDescent="0.25">
      <c r="B5" s="375" t="s">
        <v>57</v>
      </c>
      <c r="C5" s="376"/>
      <c r="D5" s="376"/>
      <c r="E5" s="376"/>
      <c r="F5" s="376"/>
      <c r="G5" s="376"/>
      <c r="H5" s="376"/>
      <c r="I5" s="376"/>
      <c r="J5" s="376"/>
      <c r="K5" s="376"/>
      <c r="L5" s="377"/>
    </row>
    <row r="6" spans="2:15" x14ac:dyDescent="0.25">
      <c r="B6" s="378" t="s">
        <v>258</v>
      </c>
      <c r="C6" s="379"/>
      <c r="D6" s="97" t="s">
        <v>35</v>
      </c>
      <c r="E6" s="97" t="s">
        <v>59</v>
      </c>
      <c r="F6" s="380" t="s">
        <v>60</v>
      </c>
      <c r="G6" s="520"/>
      <c r="H6" s="381"/>
      <c r="I6" s="381"/>
      <c r="J6" s="381"/>
      <c r="K6" s="381"/>
      <c r="L6" s="382"/>
    </row>
    <row r="7" spans="2:15" ht="21" customHeight="1" x14ac:dyDescent="0.25">
      <c r="B7" s="383" t="s">
        <v>61</v>
      </c>
      <c r="C7" s="379"/>
      <c r="D7" s="98" t="s">
        <v>127</v>
      </c>
      <c r="E7" s="98">
        <v>1</v>
      </c>
      <c r="F7" s="384"/>
      <c r="G7" s="521"/>
      <c r="H7" s="381"/>
      <c r="I7" s="381"/>
      <c r="J7" s="381"/>
      <c r="K7" s="381"/>
      <c r="L7" s="382"/>
    </row>
    <row r="8" spans="2:15" ht="15" customHeight="1" x14ac:dyDescent="0.25">
      <c r="B8" s="469" t="s">
        <v>129</v>
      </c>
      <c r="C8" s="379"/>
      <c r="D8" s="98" t="s">
        <v>51</v>
      </c>
      <c r="E8" s="99">
        <v>625</v>
      </c>
      <c r="F8" s="385" t="s">
        <v>145</v>
      </c>
      <c r="G8" s="522"/>
      <c r="H8" s="386"/>
      <c r="I8" s="386"/>
      <c r="J8" s="386"/>
      <c r="K8" s="386"/>
      <c r="L8" s="387"/>
      <c r="O8" s="121"/>
    </row>
    <row r="9" spans="2:15" x14ac:dyDescent="0.25">
      <c r="B9" s="469" t="s">
        <v>115</v>
      </c>
      <c r="C9" s="379"/>
      <c r="D9" s="98" t="s">
        <v>116</v>
      </c>
      <c r="E9" s="100">
        <v>0.1</v>
      </c>
      <c r="F9" s="389"/>
      <c r="G9" s="390"/>
      <c r="H9" s="390"/>
      <c r="I9" s="390"/>
      <c r="J9" s="390"/>
      <c r="K9" s="390"/>
      <c r="L9" s="391"/>
    </row>
    <row r="10" spans="2:15" ht="15" customHeight="1" x14ac:dyDescent="0.25">
      <c r="B10" s="392" t="s">
        <v>132</v>
      </c>
      <c r="C10" s="379"/>
      <c r="D10" s="98" t="s">
        <v>13</v>
      </c>
      <c r="E10" s="101">
        <v>312.5</v>
      </c>
      <c r="F10" s="384" t="s">
        <v>118</v>
      </c>
      <c r="G10" s="521"/>
      <c r="H10" s="381"/>
      <c r="I10" s="381"/>
      <c r="J10" s="381"/>
      <c r="K10" s="381"/>
      <c r="L10" s="382"/>
      <c r="O10" s="121"/>
    </row>
    <row r="11" spans="2:15" ht="15" customHeight="1" x14ac:dyDescent="0.25">
      <c r="B11" s="383" t="s">
        <v>146</v>
      </c>
      <c r="C11" s="379"/>
      <c r="D11" s="98" t="s">
        <v>13</v>
      </c>
      <c r="E11" s="102">
        <v>62.5</v>
      </c>
      <c r="F11" s="384" t="s">
        <v>147</v>
      </c>
      <c r="G11" s="521"/>
      <c r="H11" s="381"/>
      <c r="I11" s="381"/>
      <c r="J11" s="381"/>
      <c r="K11" s="381"/>
      <c r="L11" s="382"/>
    </row>
    <row r="12" spans="2:15" ht="15" customHeight="1" x14ac:dyDescent="0.25">
      <c r="B12" s="392" t="s">
        <v>133</v>
      </c>
      <c r="C12" s="379"/>
      <c r="D12" s="98" t="s">
        <v>13</v>
      </c>
      <c r="E12" s="101">
        <v>12.5</v>
      </c>
      <c r="F12" s="384" t="s">
        <v>120</v>
      </c>
      <c r="G12" s="521"/>
      <c r="H12" s="381"/>
      <c r="I12" s="381"/>
      <c r="J12" s="381"/>
      <c r="K12" s="381"/>
      <c r="L12" s="382"/>
    </row>
    <row r="13" spans="2:15" ht="15" customHeight="1" x14ac:dyDescent="0.25">
      <c r="B13" s="392" t="s">
        <v>134</v>
      </c>
      <c r="C13" s="379"/>
      <c r="D13" s="98" t="s">
        <v>13</v>
      </c>
      <c r="E13" s="98">
        <v>1</v>
      </c>
      <c r="F13" s="384" t="s">
        <v>122</v>
      </c>
      <c r="G13" s="521"/>
      <c r="H13" s="381"/>
      <c r="I13" s="381"/>
      <c r="J13" s="381"/>
      <c r="K13" s="381"/>
      <c r="L13" s="382"/>
    </row>
    <row r="14" spans="2:15" ht="15" customHeight="1" x14ac:dyDescent="0.25">
      <c r="B14" s="392" t="s">
        <v>135</v>
      </c>
      <c r="C14" s="379"/>
      <c r="D14" s="98" t="s">
        <v>13</v>
      </c>
      <c r="E14" s="102">
        <v>3.125</v>
      </c>
      <c r="F14" s="384" t="s">
        <v>124</v>
      </c>
      <c r="G14" s="521"/>
      <c r="H14" s="381"/>
      <c r="I14" s="381"/>
      <c r="J14" s="381"/>
      <c r="K14" s="381"/>
      <c r="L14" s="382"/>
    </row>
    <row r="15" spans="2:15" ht="15" customHeight="1" x14ac:dyDescent="0.25">
      <c r="B15" s="393" t="s">
        <v>80</v>
      </c>
      <c r="C15" s="381"/>
      <c r="D15" s="381"/>
      <c r="E15" s="381"/>
      <c r="F15" s="381"/>
      <c r="G15" s="381"/>
      <c r="H15" s="381"/>
      <c r="I15" s="379"/>
      <c r="J15" s="397"/>
      <c r="K15" s="398"/>
      <c r="L15" s="399"/>
    </row>
    <row r="16" spans="2:15" ht="33.75" x14ac:dyDescent="0.25">
      <c r="B16" s="103" t="s">
        <v>81</v>
      </c>
      <c r="C16" s="104" t="s">
        <v>258</v>
      </c>
      <c r="D16" s="104" t="s">
        <v>35</v>
      </c>
      <c r="E16" s="104" t="s">
        <v>59</v>
      </c>
      <c r="F16" s="104" t="s">
        <v>298</v>
      </c>
      <c r="G16" s="104" t="s">
        <v>299</v>
      </c>
      <c r="H16" s="104" t="s">
        <v>259</v>
      </c>
      <c r="I16" s="104" t="s">
        <v>83</v>
      </c>
      <c r="J16" s="104" t="s">
        <v>84</v>
      </c>
      <c r="K16" s="104" t="s">
        <v>85</v>
      </c>
      <c r="L16" s="105" t="s">
        <v>86</v>
      </c>
    </row>
    <row r="17" spans="2:12" x14ac:dyDescent="0.25">
      <c r="B17" s="106">
        <v>1</v>
      </c>
      <c r="C17" s="107" t="s">
        <v>87</v>
      </c>
      <c r="D17" s="108"/>
      <c r="E17" s="108"/>
      <c r="F17" s="108"/>
      <c r="G17" s="108"/>
      <c r="H17" s="108"/>
      <c r="I17" s="108"/>
      <c r="J17" s="108"/>
      <c r="K17" s="108"/>
      <c r="L17" s="109"/>
    </row>
    <row r="18" spans="2:12" x14ac:dyDescent="0.25">
      <c r="B18" s="106" t="s">
        <v>88</v>
      </c>
      <c r="C18" s="108" t="s">
        <v>18</v>
      </c>
      <c r="D18" s="108" t="s">
        <v>5</v>
      </c>
      <c r="E18" s="108">
        <v>625</v>
      </c>
      <c r="F18" s="554">
        <v>1019</v>
      </c>
      <c r="G18" s="554">
        <f>F18*1.06</f>
        <v>1080.1400000000001</v>
      </c>
      <c r="H18" s="554">
        <f>E18*G18</f>
        <v>675087.50000000012</v>
      </c>
      <c r="I18" s="108">
        <f t="shared" ref="I18:I27" si="0">J$15</f>
        <v>0</v>
      </c>
      <c r="J18" s="110">
        <f t="shared" ref="J18:J27" si="1">H18*I18</f>
        <v>0</v>
      </c>
      <c r="K18" s="110">
        <f t="shared" ref="K18:K27" si="2">J18-L18</f>
        <v>0</v>
      </c>
      <c r="L18" s="109"/>
    </row>
    <row r="19" spans="2:12" x14ac:dyDescent="0.25">
      <c r="B19" s="106" t="s">
        <v>89</v>
      </c>
      <c r="C19" s="108" t="s">
        <v>19</v>
      </c>
      <c r="D19" s="108" t="s">
        <v>5</v>
      </c>
      <c r="E19" s="108">
        <v>625</v>
      </c>
      <c r="F19" s="554">
        <v>489</v>
      </c>
      <c r="G19" s="554">
        <f t="shared" ref="G19:G42" si="3">F19*1.06</f>
        <v>518.34</v>
      </c>
      <c r="H19" s="554">
        <f t="shared" ref="H19:H27" si="4">E19*G19</f>
        <v>323962.5</v>
      </c>
      <c r="I19" s="108">
        <f t="shared" si="0"/>
        <v>0</v>
      </c>
      <c r="J19" s="110">
        <f t="shared" si="1"/>
        <v>0</v>
      </c>
      <c r="K19" s="110">
        <f t="shared" si="2"/>
        <v>0</v>
      </c>
      <c r="L19" s="109"/>
    </row>
    <row r="20" spans="2:12" x14ac:dyDescent="0.25">
      <c r="B20" s="106" t="s">
        <v>90</v>
      </c>
      <c r="C20" s="108" t="s">
        <v>20</v>
      </c>
      <c r="D20" s="108" t="s">
        <v>7</v>
      </c>
      <c r="E20" s="108">
        <v>625</v>
      </c>
      <c r="F20" s="554">
        <v>1019</v>
      </c>
      <c r="G20" s="554">
        <f t="shared" si="3"/>
        <v>1080.1400000000001</v>
      </c>
      <c r="H20" s="554">
        <f t="shared" si="4"/>
        <v>675087.50000000012</v>
      </c>
      <c r="I20" s="108">
        <f t="shared" si="0"/>
        <v>0</v>
      </c>
      <c r="J20" s="110">
        <f t="shared" si="1"/>
        <v>0</v>
      </c>
      <c r="K20" s="110">
        <f t="shared" si="2"/>
        <v>0</v>
      </c>
      <c r="L20" s="109"/>
    </row>
    <row r="21" spans="2:12" ht="15.75" customHeight="1" x14ac:dyDescent="0.25">
      <c r="B21" s="106" t="s">
        <v>91</v>
      </c>
      <c r="C21" s="108" t="s">
        <v>21</v>
      </c>
      <c r="D21" s="108" t="s">
        <v>22</v>
      </c>
      <c r="E21" s="108">
        <v>625</v>
      </c>
      <c r="F21" s="554">
        <v>873</v>
      </c>
      <c r="G21" s="554">
        <f t="shared" si="3"/>
        <v>925.38</v>
      </c>
      <c r="H21" s="554">
        <f t="shared" si="4"/>
        <v>578362.5</v>
      </c>
      <c r="I21" s="108">
        <f t="shared" si="0"/>
        <v>0</v>
      </c>
      <c r="J21" s="110">
        <f t="shared" si="1"/>
        <v>0</v>
      </c>
      <c r="K21" s="110">
        <f t="shared" si="2"/>
        <v>0</v>
      </c>
      <c r="L21" s="109"/>
    </row>
    <row r="22" spans="2:12" ht="15.75" customHeight="1" x14ac:dyDescent="0.25">
      <c r="B22" s="106" t="s">
        <v>92</v>
      </c>
      <c r="C22" s="108" t="s">
        <v>23</v>
      </c>
      <c r="D22" s="108" t="s">
        <v>22</v>
      </c>
      <c r="E22" s="108">
        <v>625</v>
      </c>
      <c r="F22" s="554">
        <v>764</v>
      </c>
      <c r="G22" s="554">
        <f t="shared" si="3"/>
        <v>809.84</v>
      </c>
      <c r="H22" s="554">
        <f t="shared" si="4"/>
        <v>506150</v>
      </c>
      <c r="I22" s="108">
        <f t="shared" si="0"/>
        <v>0</v>
      </c>
      <c r="J22" s="110">
        <f t="shared" si="1"/>
        <v>0</v>
      </c>
      <c r="K22" s="110">
        <f t="shared" si="2"/>
        <v>0</v>
      </c>
      <c r="L22" s="109"/>
    </row>
    <row r="23" spans="2:12" ht="15.75" customHeight="1" x14ac:dyDescent="0.25">
      <c r="B23" s="106" t="s">
        <v>93</v>
      </c>
      <c r="C23" s="62" t="s">
        <v>28</v>
      </c>
      <c r="D23" s="11" t="s">
        <v>22</v>
      </c>
      <c r="E23" s="108">
        <v>63</v>
      </c>
      <c r="F23" s="554">
        <v>1019</v>
      </c>
      <c r="G23" s="554">
        <f t="shared" si="3"/>
        <v>1080.1400000000001</v>
      </c>
      <c r="H23" s="554">
        <f t="shared" si="4"/>
        <v>68048.820000000007</v>
      </c>
      <c r="I23" s="108">
        <f t="shared" ref="I23" si="5">J$15</f>
        <v>0</v>
      </c>
      <c r="J23" s="110">
        <f t="shared" ref="J23" si="6">H23*I23</f>
        <v>0</v>
      </c>
      <c r="K23" s="110">
        <f t="shared" ref="K23" si="7">J23-L23</f>
        <v>0</v>
      </c>
      <c r="L23" s="109"/>
    </row>
    <row r="24" spans="2:12" ht="15.75" customHeight="1" x14ac:dyDescent="0.25">
      <c r="B24" s="106" t="s">
        <v>94</v>
      </c>
      <c r="C24" s="108" t="s">
        <v>24</v>
      </c>
      <c r="D24" s="108" t="s">
        <v>22</v>
      </c>
      <c r="E24" s="108">
        <v>63</v>
      </c>
      <c r="F24" s="554">
        <v>815</v>
      </c>
      <c r="G24" s="554">
        <f t="shared" si="3"/>
        <v>863.90000000000009</v>
      </c>
      <c r="H24" s="554">
        <f t="shared" si="4"/>
        <v>54425.700000000004</v>
      </c>
      <c r="I24" s="108">
        <f t="shared" si="0"/>
        <v>0</v>
      </c>
      <c r="J24" s="110">
        <f t="shared" si="1"/>
        <v>0</v>
      </c>
      <c r="K24" s="110">
        <f t="shared" si="2"/>
        <v>0</v>
      </c>
      <c r="L24" s="109"/>
    </row>
    <row r="25" spans="2:12" ht="15.75" customHeight="1" x14ac:dyDescent="0.25">
      <c r="B25" s="106" t="s">
        <v>95</v>
      </c>
      <c r="C25" s="108" t="s">
        <v>25</v>
      </c>
      <c r="D25" s="108" t="s">
        <v>22</v>
      </c>
      <c r="E25" s="108">
        <v>625</v>
      </c>
      <c r="F25" s="554">
        <v>407</v>
      </c>
      <c r="G25" s="554">
        <f t="shared" si="3"/>
        <v>431.42</v>
      </c>
      <c r="H25" s="554">
        <f t="shared" si="4"/>
        <v>269637.5</v>
      </c>
      <c r="I25" s="108">
        <f t="shared" si="0"/>
        <v>0</v>
      </c>
      <c r="J25" s="110">
        <f t="shared" si="1"/>
        <v>0</v>
      </c>
      <c r="K25" s="110">
        <f t="shared" si="2"/>
        <v>0</v>
      </c>
      <c r="L25" s="109"/>
    </row>
    <row r="26" spans="2:12" ht="15.75" customHeight="1" x14ac:dyDescent="0.25">
      <c r="B26" s="106" t="s">
        <v>96</v>
      </c>
      <c r="C26" s="108" t="s">
        <v>26</v>
      </c>
      <c r="D26" s="108" t="s">
        <v>22</v>
      </c>
      <c r="E26" s="108">
        <v>625</v>
      </c>
      <c r="F26" s="554">
        <v>306</v>
      </c>
      <c r="G26" s="554">
        <f t="shared" si="3"/>
        <v>324.36</v>
      </c>
      <c r="H26" s="554">
        <f t="shared" si="4"/>
        <v>202725</v>
      </c>
      <c r="I26" s="108">
        <f t="shared" si="0"/>
        <v>0</v>
      </c>
      <c r="J26" s="110">
        <f t="shared" si="1"/>
        <v>0</v>
      </c>
      <c r="K26" s="110">
        <f t="shared" si="2"/>
        <v>0</v>
      </c>
      <c r="L26" s="109"/>
    </row>
    <row r="27" spans="2:12" ht="15.75" customHeight="1" x14ac:dyDescent="0.25">
      <c r="B27" s="106" t="s">
        <v>143</v>
      </c>
      <c r="C27" s="108" t="s">
        <v>27</v>
      </c>
      <c r="D27" s="108" t="s">
        <v>13</v>
      </c>
      <c r="E27" s="111">
        <v>1768</v>
      </c>
      <c r="F27" s="554">
        <v>349</v>
      </c>
      <c r="G27" s="554">
        <f t="shared" si="3"/>
        <v>369.94</v>
      </c>
      <c r="H27" s="554">
        <f t="shared" si="4"/>
        <v>654053.92000000004</v>
      </c>
      <c r="I27" s="108">
        <f t="shared" si="0"/>
        <v>0</v>
      </c>
      <c r="J27" s="110">
        <f t="shared" si="1"/>
        <v>0</v>
      </c>
      <c r="K27" s="110">
        <f t="shared" si="2"/>
        <v>0</v>
      </c>
      <c r="L27" s="109"/>
    </row>
    <row r="28" spans="2:12" ht="15.75" customHeight="1" x14ac:dyDescent="0.25">
      <c r="B28" s="393" t="s">
        <v>97</v>
      </c>
      <c r="C28" s="381"/>
      <c r="D28" s="379"/>
      <c r="E28" s="108"/>
      <c r="F28" s="554"/>
      <c r="G28" s="554"/>
      <c r="H28" s="555">
        <f>SUM(H18:H27)</f>
        <v>4007540.94</v>
      </c>
      <c r="I28" s="112"/>
      <c r="J28" s="112">
        <f t="shared" ref="J28:L28" si="8">SUM(J18:J27)</f>
        <v>0</v>
      </c>
      <c r="K28" s="112">
        <f t="shared" si="8"/>
        <v>0</v>
      </c>
      <c r="L28" s="113">
        <f t="shared" si="8"/>
        <v>0</v>
      </c>
    </row>
    <row r="29" spans="2:12" ht="15.75" customHeight="1" x14ac:dyDescent="0.25">
      <c r="B29" s="106">
        <v>2</v>
      </c>
      <c r="C29" s="107" t="s">
        <v>98</v>
      </c>
      <c r="D29" s="108"/>
      <c r="E29" s="108"/>
      <c r="F29" s="554"/>
      <c r="G29" s="554"/>
      <c r="H29" s="554"/>
      <c r="I29" s="108"/>
      <c r="J29" s="108"/>
      <c r="K29" s="108"/>
      <c r="L29" s="109"/>
    </row>
    <row r="30" spans="2:12" ht="15.75" customHeight="1" x14ac:dyDescent="0.25">
      <c r="B30" s="106" t="s">
        <v>99</v>
      </c>
      <c r="C30" s="108" t="s">
        <v>148</v>
      </c>
      <c r="D30" s="108" t="s">
        <v>35</v>
      </c>
      <c r="E30" s="108">
        <v>688</v>
      </c>
      <c r="F30" s="554"/>
      <c r="G30" s="554">
        <f t="shared" si="3"/>
        <v>0</v>
      </c>
      <c r="H30" s="554">
        <f>E30*G30</f>
        <v>0</v>
      </c>
      <c r="I30" s="108">
        <f t="shared" ref="I30:I35" si="9">J$15</f>
        <v>0</v>
      </c>
      <c r="J30" s="110">
        <f t="shared" ref="J30:J35" si="10">H30*I30</f>
        <v>0</v>
      </c>
      <c r="K30" s="110">
        <f t="shared" ref="K30:K35" si="11">J30-L30</f>
        <v>0</v>
      </c>
      <c r="L30" s="109"/>
    </row>
    <row r="31" spans="2:12" ht="15.75" customHeight="1" x14ac:dyDescent="0.25">
      <c r="B31" s="106" t="s">
        <v>100</v>
      </c>
      <c r="C31" s="122" t="s">
        <v>40</v>
      </c>
      <c r="D31" s="123" t="s">
        <v>13</v>
      </c>
      <c r="E31" s="115">
        <v>62.5</v>
      </c>
      <c r="F31" s="554">
        <v>1500</v>
      </c>
      <c r="G31" s="554">
        <f t="shared" si="3"/>
        <v>1590</v>
      </c>
      <c r="H31" s="554">
        <f t="shared" ref="H31:H35" si="12">E31*G31</f>
        <v>99375</v>
      </c>
      <c r="I31" s="108">
        <f t="shared" si="9"/>
        <v>0</v>
      </c>
      <c r="J31" s="110">
        <f t="shared" si="10"/>
        <v>0</v>
      </c>
      <c r="K31" s="110">
        <f t="shared" si="11"/>
        <v>0</v>
      </c>
      <c r="L31" s="109"/>
    </row>
    <row r="32" spans="2:12" ht="15.75" customHeight="1" x14ac:dyDescent="0.25">
      <c r="B32" s="106" t="s">
        <v>101</v>
      </c>
      <c r="C32" s="108" t="s">
        <v>36</v>
      </c>
      <c r="D32" s="108" t="s">
        <v>13</v>
      </c>
      <c r="E32" s="114">
        <v>312.5</v>
      </c>
      <c r="F32" s="554">
        <v>4000</v>
      </c>
      <c r="G32" s="554">
        <f t="shared" si="3"/>
        <v>4240</v>
      </c>
      <c r="H32" s="554">
        <f t="shared" si="12"/>
        <v>1325000</v>
      </c>
      <c r="I32" s="108">
        <f t="shared" si="9"/>
        <v>0</v>
      </c>
      <c r="J32" s="110">
        <f t="shared" si="10"/>
        <v>0</v>
      </c>
      <c r="K32" s="110">
        <f t="shared" si="11"/>
        <v>0</v>
      </c>
      <c r="L32" s="109"/>
    </row>
    <row r="33" spans="2:12" ht="15.75" customHeight="1" x14ac:dyDescent="0.25">
      <c r="B33" s="106" t="s">
        <v>102</v>
      </c>
      <c r="C33" s="108" t="s">
        <v>45</v>
      </c>
      <c r="D33" s="108" t="s">
        <v>13</v>
      </c>
      <c r="E33" s="115">
        <v>3.125</v>
      </c>
      <c r="F33" s="554">
        <v>68000</v>
      </c>
      <c r="G33" s="554">
        <f t="shared" si="3"/>
        <v>72080</v>
      </c>
      <c r="H33" s="554">
        <f t="shared" si="12"/>
        <v>225250</v>
      </c>
      <c r="I33" s="108">
        <f t="shared" si="9"/>
        <v>0</v>
      </c>
      <c r="J33" s="110">
        <f t="shared" si="10"/>
        <v>0</v>
      </c>
      <c r="K33" s="110">
        <f t="shared" si="11"/>
        <v>0</v>
      </c>
      <c r="L33" s="109"/>
    </row>
    <row r="34" spans="2:12" ht="15.75" customHeight="1" x14ac:dyDescent="0.25">
      <c r="B34" s="106" t="s">
        <v>103</v>
      </c>
      <c r="C34" s="108" t="s">
        <v>47</v>
      </c>
      <c r="D34" s="108" t="s">
        <v>13</v>
      </c>
      <c r="E34" s="114">
        <v>12.5</v>
      </c>
      <c r="F34" s="554">
        <v>12500</v>
      </c>
      <c r="G34" s="554">
        <f t="shared" si="3"/>
        <v>13250</v>
      </c>
      <c r="H34" s="554">
        <f t="shared" si="12"/>
        <v>165625</v>
      </c>
      <c r="I34" s="108">
        <f t="shared" si="9"/>
        <v>0</v>
      </c>
      <c r="J34" s="110">
        <f t="shared" si="10"/>
        <v>0</v>
      </c>
      <c r="K34" s="110">
        <f t="shared" si="11"/>
        <v>0</v>
      </c>
      <c r="L34" s="109"/>
    </row>
    <row r="35" spans="2:12" ht="15.75" customHeight="1" x14ac:dyDescent="0.25">
      <c r="B35" s="106" t="s">
        <v>104</v>
      </c>
      <c r="C35" s="108" t="s">
        <v>50</v>
      </c>
      <c r="D35" s="108" t="s">
        <v>13</v>
      </c>
      <c r="E35" s="108">
        <v>1</v>
      </c>
      <c r="F35" s="554">
        <v>38000</v>
      </c>
      <c r="G35" s="554">
        <f t="shared" si="3"/>
        <v>40280</v>
      </c>
      <c r="H35" s="554">
        <f t="shared" si="12"/>
        <v>40280</v>
      </c>
      <c r="I35" s="108">
        <f t="shared" si="9"/>
        <v>0</v>
      </c>
      <c r="J35" s="110">
        <f t="shared" si="10"/>
        <v>0</v>
      </c>
      <c r="K35" s="110">
        <f t="shared" si="11"/>
        <v>0</v>
      </c>
      <c r="L35" s="109"/>
    </row>
    <row r="36" spans="2:12" ht="15.75" customHeight="1" x14ac:dyDescent="0.25">
      <c r="B36" s="393" t="s">
        <v>106</v>
      </c>
      <c r="C36" s="381"/>
      <c r="D36" s="379"/>
      <c r="E36" s="108"/>
      <c r="F36" s="554"/>
      <c r="G36" s="554"/>
      <c r="H36" s="555">
        <f>SUM(H30:H35)</f>
        <v>1855530</v>
      </c>
      <c r="I36" s="112"/>
      <c r="J36" s="112">
        <f t="shared" ref="J36:L36" si="13">SUM(J30:J35)</f>
        <v>0</v>
      </c>
      <c r="K36" s="112">
        <f t="shared" si="13"/>
        <v>0</v>
      </c>
      <c r="L36" s="113">
        <f t="shared" si="13"/>
        <v>0</v>
      </c>
    </row>
    <row r="37" spans="2:12" ht="15.75" customHeight="1" x14ac:dyDescent="0.25">
      <c r="B37" s="106">
        <v>3</v>
      </c>
      <c r="C37" s="107" t="s">
        <v>107</v>
      </c>
      <c r="D37" s="108"/>
      <c r="E37" s="108"/>
      <c r="F37" s="554"/>
      <c r="G37" s="554"/>
      <c r="H37" s="554"/>
      <c r="I37" s="108"/>
      <c r="J37" s="108"/>
      <c r="K37" s="108"/>
      <c r="L37" s="109"/>
    </row>
    <row r="38" spans="2:12" ht="15.75" customHeight="1" x14ac:dyDescent="0.25">
      <c r="B38" s="106" t="s">
        <v>125</v>
      </c>
      <c r="C38" s="108" t="s">
        <v>0</v>
      </c>
      <c r="D38" s="116">
        <v>0.05</v>
      </c>
      <c r="E38" s="108">
        <v>1</v>
      </c>
      <c r="F38" s="554">
        <v>189035</v>
      </c>
      <c r="G38" s="554">
        <f t="shared" si="3"/>
        <v>200377.1</v>
      </c>
      <c r="H38" s="554">
        <f>E38*G38</f>
        <v>200377.1</v>
      </c>
      <c r="I38" s="108">
        <f t="shared" ref="I38:I39" si="14">J$15</f>
        <v>0</v>
      </c>
      <c r="J38" s="110">
        <f t="shared" ref="J38:J39" si="15">H38*I38</f>
        <v>0</v>
      </c>
      <c r="K38" s="110">
        <f t="shared" ref="K38:K39" si="16">J38-L38</f>
        <v>0</v>
      </c>
      <c r="L38" s="109"/>
    </row>
    <row r="39" spans="2:12" ht="15.75" customHeight="1" x14ac:dyDescent="0.25">
      <c r="B39" s="106" t="s">
        <v>108</v>
      </c>
      <c r="C39" s="108" t="s">
        <v>1</v>
      </c>
      <c r="D39" s="116">
        <v>0.2</v>
      </c>
      <c r="E39" s="108">
        <v>1</v>
      </c>
      <c r="F39" s="554">
        <v>350100</v>
      </c>
      <c r="G39" s="554">
        <f t="shared" si="3"/>
        <v>371106</v>
      </c>
      <c r="H39" s="554">
        <f>E39*G39</f>
        <v>371106</v>
      </c>
      <c r="I39" s="108">
        <f t="shared" si="14"/>
        <v>0</v>
      </c>
      <c r="J39" s="110">
        <f t="shared" si="15"/>
        <v>0</v>
      </c>
      <c r="K39" s="110">
        <f t="shared" si="16"/>
        <v>0</v>
      </c>
      <c r="L39" s="109"/>
    </row>
    <row r="40" spans="2:12" ht="15.75" customHeight="1" x14ac:dyDescent="0.25">
      <c r="B40" s="393" t="s">
        <v>109</v>
      </c>
      <c r="C40" s="381"/>
      <c r="D40" s="379"/>
      <c r="E40" s="108"/>
      <c r="F40" s="554"/>
      <c r="G40" s="554"/>
      <c r="H40" s="555">
        <f>SUM(H38:H39)</f>
        <v>571483.1</v>
      </c>
      <c r="I40" s="112"/>
      <c r="J40" s="112">
        <f t="shared" ref="J40:L40" si="17">SUM(J38:J39)</f>
        <v>0</v>
      </c>
      <c r="K40" s="112">
        <f t="shared" si="17"/>
        <v>0</v>
      </c>
      <c r="L40" s="113">
        <f t="shared" si="17"/>
        <v>0</v>
      </c>
    </row>
    <row r="41" spans="2:12" ht="15.75" customHeight="1" x14ac:dyDescent="0.25">
      <c r="B41" s="393" t="s">
        <v>110</v>
      </c>
      <c r="C41" s="381"/>
      <c r="D41" s="379"/>
      <c r="E41" s="108"/>
      <c r="F41" s="554"/>
      <c r="G41" s="554"/>
      <c r="H41" s="555">
        <f>H40+H36+H28</f>
        <v>6434554.04</v>
      </c>
      <c r="I41" s="112"/>
      <c r="J41" s="112">
        <f t="shared" ref="J41:L41" si="18">J40+J36+J28</f>
        <v>0</v>
      </c>
      <c r="K41" s="112">
        <f t="shared" si="18"/>
        <v>0</v>
      </c>
      <c r="L41" s="113">
        <f t="shared" si="18"/>
        <v>0</v>
      </c>
    </row>
    <row r="42" spans="2:12" ht="15.75" customHeight="1" x14ac:dyDescent="0.25">
      <c r="B42" s="106">
        <v>4</v>
      </c>
      <c r="C42" s="108" t="s">
        <v>111</v>
      </c>
      <c r="D42" s="116">
        <v>0.15</v>
      </c>
      <c r="E42" s="108">
        <v>1</v>
      </c>
      <c r="F42" s="554">
        <v>910550</v>
      </c>
      <c r="G42" s="554">
        <f t="shared" si="3"/>
        <v>965183</v>
      </c>
      <c r="H42" s="554">
        <f>E42*G42</f>
        <v>965183</v>
      </c>
      <c r="I42" s="108">
        <f>J$15</f>
        <v>0</v>
      </c>
      <c r="J42" s="110">
        <f>H42*I42</f>
        <v>0</v>
      </c>
      <c r="K42" s="110">
        <f>J42-L42</f>
        <v>0</v>
      </c>
      <c r="L42" s="109"/>
    </row>
    <row r="43" spans="2:12" ht="15.75" customHeight="1" thickBot="1" x14ac:dyDescent="0.3">
      <c r="B43" s="394" t="s">
        <v>84</v>
      </c>
      <c r="C43" s="395"/>
      <c r="D43" s="396"/>
      <c r="E43" s="117"/>
      <c r="F43" s="556"/>
      <c r="G43" s="556"/>
      <c r="H43" s="557">
        <f>H41+H42</f>
        <v>7399737.04</v>
      </c>
      <c r="I43" s="118"/>
      <c r="J43" s="118">
        <f t="shared" ref="J43:L43" si="19">J41+J42</f>
        <v>0</v>
      </c>
      <c r="K43" s="118">
        <f t="shared" si="19"/>
        <v>0</v>
      </c>
      <c r="L43" s="119">
        <f t="shared" si="19"/>
        <v>0</v>
      </c>
    </row>
    <row r="44" spans="2:12" ht="15.75" customHeight="1" x14ac:dyDescent="0.25"/>
    <row r="45" spans="2:12" ht="15.75" customHeight="1" x14ac:dyDescent="0.25">
      <c r="H45" s="64"/>
    </row>
    <row r="46" spans="2:12" ht="15.75" customHeight="1" x14ac:dyDescent="0.25"/>
    <row r="47" spans="2:12" ht="15.75" customHeight="1" x14ac:dyDescent="0.25">
      <c r="H47" s="63"/>
    </row>
    <row r="48" spans="2:12" ht="15.75" customHeight="1" x14ac:dyDescent="0.25"/>
    <row r="49" ht="15.75" customHeight="1" x14ac:dyDescent="0.25"/>
  </sheetData>
  <mergeCells count="28">
    <mergeCell ref="B40:D40"/>
    <mergeCell ref="B41:D41"/>
    <mergeCell ref="B43:D43"/>
    <mergeCell ref="B14:C14"/>
    <mergeCell ref="F14:L14"/>
    <mergeCell ref="B15:I15"/>
    <mergeCell ref="J15:L15"/>
    <mergeCell ref="B28:D28"/>
    <mergeCell ref="B36:D36"/>
    <mergeCell ref="B11:C11"/>
    <mergeCell ref="F11:L11"/>
    <mergeCell ref="B12:C12"/>
    <mergeCell ref="F12:L12"/>
    <mergeCell ref="B13:C13"/>
    <mergeCell ref="F13:L13"/>
    <mergeCell ref="B10:C10"/>
    <mergeCell ref="F10:L10"/>
    <mergeCell ref="B2:L2"/>
    <mergeCell ref="B3:L3"/>
    <mergeCell ref="B4:L4"/>
    <mergeCell ref="B5:L5"/>
    <mergeCell ref="B6:C6"/>
    <mergeCell ref="F6:L6"/>
    <mergeCell ref="B7:C7"/>
    <mergeCell ref="F7:L7"/>
    <mergeCell ref="B8:C8"/>
    <mergeCell ref="F8:L9"/>
    <mergeCell ref="B9:C9"/>
  </mergeCells>
  <phoneticPr fontId="37" type="noConversion"/>
  <dataValidations count="1">
    <dataValidation type="list" allowBlank="1" showErrorMessage="1" sqref="C31" xr:uid="{00000000-0002-0000-0800-000000000000}">
      <formula1>$B$73:$B$98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AP </vt:lpstr>
      <vt:lpstr>CV</vt:lpstr>
      <vt:lpstr>ENR</vt:lpstr>
      <vt:lpstr>SSP</vt:lpstr>
      <vt:lpstr>BP</vt:lpstr>
      <vt:lpstr>BUD</vt:lpstr>
      <vt:lpstr>AP-BUD</vt:lpstr>
      <vt:lpstr>RAD</vt:lpstr>
      <vt:lpstr>GUADUA</vt:lpstr>
      <vt:lpstr>MC</vt:lpstr>
      <vt:lpstr>SAF</vt:lpstr>
      <vt:lpstr>SOST CV</vt:lpstr>
      <vt:lpstr>SOST ENR</vt:lpstr>
      <vt:lpstr>SOST SSP</vt:lpstr>
      <vt:lpstr>SOST BP</vt:lpstr>
      <vt:lpstr>SST BUD</vt:lpstr>
      <vt:lpstr>SOST GUADUA</vt:lpstr>
      <vt:lpstr>SOST RAD</vt:lpstr>
      <vt:lpstr>SOST 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Edwin Fabian Ospina Gomez</cp:lastModifiedBy>
  <cp:lastPrinted>2022-01-17T20:37:46Z</cp:lastPrinted>
  <dcterms:created xsi:type="dcterms:W3CDTF">2021-05-24T16:31:23Z</dcterms:created>
  <dcterms:modified xsi:type="dcterms:W3CDTF">2024-09-04T15:44:24Z</dcterms:modified>
</cp:coreProperties>
</file>