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8.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9.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0.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1.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2.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3.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4.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docs.live.net/000ae5678f599e4c/Residuos CAE/Informe RESPEL/"/>
    </mc:Choice>
  </mc:AlternateContent>
  <xr:revisionPtr revIDLastSave="1039" documentId="8_{0F434FC5-C2BB-4F6B-95F5-06E34316FDD2}" xr6:coauthVersionLast="47" xr6:coauthVersionMax="47" xr10:uidLastSave="{F873B388-0B66-4023-9212-2C0BEADFC90D}"/>
  <bookViews>
    <workbookView xWindow="20370" yWindow="-120" windowWidth="29040" windowHeight="15840" tabRatio="858" activeTab="1" xr2:uid="{0FD793BF-F8FB-4C7B-83E2-955C21374C39}"/>
  </bookViews>
  <sheets>
    <sheet name="Índice" sheetId="14" r:id="rId1"/>
    <sheet name="Tamaño" sheetId="12" r:id="rId2"/>
    <sheet name="Corriente-Estado" sheetId="1" r:id="rId3"/>
    <sheet name="Especial" sheetId="15" r:id="rId4"/>
    <sheet name="CIIU-Estado" sheetId="2" r:id="rId5"/>
    <sheet name="Municipio-Estado" sheetId="3" r:id="rId6"/>
    <sheet name="CIIU-Manejo" sheetId="4" r:id="rId7"/>
    <sheet name="Almacenado" sheetId="5" r:id="rId8"/>
    <sheet name="Corriente-TipoAprov" sheetId="6" r:id="rId9"/>
    <sheet name="Aprov-Estado" sheetId="7" r:id="rId10"/>
    <sheet name="Corriente-TipoTto" sheetId="8" r:id="rId11"/>
    <sheet name="Tto-Estado" sheetId="9" r:id="rId12"/>
    <sheet name="Corriente-TipoDisp" sheetId="10" r:id="rId13"/>
    <sheet name="Disp-Estado" sheetId="11" r:id="rId14"/>
  </sheets>
  <definedNames>
    <definedName name="_xlnm._FilterDatabase" localSheetId="7" hidden="1">Almacenado!$B$6:$F$6</definedName>
    <definedName name="_xlnm._FilterDatabase" localSheetId="9" hidden="1">'Aprov-Estado'!$B$6:$F$6</definedName>
    <definedName name="_xlnm._FilterDatabase" localSheetId="4" hidden="1">'CIIU-Estado'!$B$6:$G$6</definedName>
    <definedName name="_xlnm._FilterDatabase" localSheetId="6" hidden="1">'CIIU-Manejo'!$B$6:$G$6</definedName>
    <definedName name="_xlnm._FilterDatabase" localSheetId="2" hidden="1">'Corriente-Estado'!$B$6:$G$96</definedName>
    <definedName name="_xlnm._FilterDatabase" localSheetId="8" hidden="1">'Corriente-TipoAprov'!$B$6:$Q$6</definedName>
    <definedName name="_xlnm._FilterDatabase" localSheetId="12" hidden="1">'Corriente-TipoDisp'!$B$6:$L$6</definedName>
    <definedName name="_xlnm._FilterDatabase" localSheetId="10" hidden="1">'Corriente-TipoTto'!$B$6:$P$6</definedName>
    <definedName name="_xlnm._FilterDatabase" localSheetId="13" hidden="1">'Disp-Estado'!$B$6:$G$98</definedName>
    <definedName name="_xlnm._FilterDatabase" localSheetId="3" hidden="1">Especial!$B$6:$G$96</definedName>
    <definedName name="_xlnm._FilterDatabase" localSheetId="5" hidden="1">'Municipio-Estado'!$B$6:$F$6</definedName>
    <definedName name="_xlnm._FilterDatabase" localSheetId="11" hidden="1">'Tto-Estado'!$B$6:$F$6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12" l="1"/>
  <c r="M9" i="12"/>
  <c r="M10" i="12"/>
  <c r="M7" i="12"/>
  <c r="C97" i="7"/>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8" i="4"/>
  <c r="D7" i="4"/>
  <c r="E7" i="4"/>
  <c r="F7" i="4"/>
  <c r="C7" i="4"/>
  <c r="M11" i="12" l="1"/>
  <c r="L11" i="12"/>
  <c r="D7" i="11"/>
  <c r="D98" i="11" s="1"/>
  <c r="E7" i="11"/>
  <c r="E98" i="11" s="1"/>
  <c r="C7" i="11"/>
  <c r="C98" i="11" s="1"/>
  <c r="D7" i="10"/>
  <c r="C7" i="10"/>
  <c r="D7" i="9"/>
  <c r="E7" i="9"/>
  <c r="C7" i="9"/>
  <c r="D8" i="8"/>
  <c r="E8" i="8"/>
  <c r="F8" i="8"/>
  <c r="G8" i="8"/>
  <c r="H8" i="8"/>
  <c r="I8" i="8"/>
  <c r="C8" i="8"/>
  <c r="D7" i="7"/>
  <c r="D98" i="7" s="1"/>
  <c r="E7" i="7"/>
  <c r="E98" i="7" s="1"/>
  <c r="C7" i="7"/>
  <c r="C98" i="7" s="1"/>
  <c r="F42" i="7"/>
  <c r="G42" i="7" s="1"/>
  <c r="F43" i="7"/>
  <c r="G43" i="7" s="1"/>
  <c r="F44" i="7"/>
  <c r="G44" i="7" s="1"/>
  <c r="F45" i="7"/>
  <c r="G45" i="7" s="1"/>
  <c r="F46" i="7"/>
  <c r="G46" i="7" s="1"/>
  <c r="F21" i="7"/>
  <c r="G21" i="7" s="1"/>
  <c r="F27" i="7"/>
  <c r="G27" i="7" s="1"/>
  <c r="F47" i="7"/>
  <c r="G47" i="7" s="1"/>
  <c r="F48" i="7"/>
  <c r="G48" i="7" s="1"/>
  <c r="F24" i="7"/>
  <c r="G24" i="7" s="1"/>
  <c r="F49" i="7"/>
  <c r="G49" i="7" s="1"/>
  <c r="F12" i="7"/>
  <c r="G12" i="7" s="1"/>
  <c r="F50" i="7"/>
  <c r="G50" i="7" s="1"/>
  <c r="F34" i="7"/>
  <c r="G34" i="7" s="1"/>
  <c r="F8" i="7"/>
  <c r="G8" i="7" s="1"/>
  <c r="F13" i="7"/>
  <c r="G13" i="7" s="1"/>
  <c r="F51" i="7"/>
  <c r="G51" i="7" s="1"/>
  <c r="F52" i="7"/>
  <c r="G52" i="7" s="1"/>
  <c r="F14" i="7"/>
  <c r="G14" i="7" s="1"/>
  <c r="F28" i="7"/>
  <c r="G28" i="7" s="1"/>
  <c r="F53" i="7"/>
  <c r="G53" i="7" s="1"/>
  <c r="F33" i="7"/>
  <c r="G33" i="7" s="1"/>
  <c r="F18" i="7"/>
  <c r="G18" i="7" s="1"/>
  <c r="F26" i="7"/>
  <c r="G26" i="7" s="1"/>
  <c r="F32" i="7"/>
  <c r="G32" i="7" s="1"/>
  <c r="F54" i="7"/>
  <c r="G54" i="7" s="1"/>
  <c r="F22" i="7"/>
  <c r="G22" i="7" s="1"/>
  <c r="F55" i="7"/>
  <c r="G55" i="7" s="1"/>
  <c r="F56" i="7"/>
  <c r="G56" i="7" s="1"/>
  <c r="F57" i="7"/>
  <c r="G57" i="7" s="1"/>
  <c r="F23" i="7"/>
  <c r="G23" i="7" s="1"/>
  <c r="F58" i="7"/>
  <c r="G58" i="7" s="1"/>
  <c r="F59" i="7"/>
  <c r="G59" i="7" s="1"/>
  <c r="F60" i="7"/>
  <c r="G60" i="7" s="1"/>
  <c r="F61" i="7"/>
  <c r="G61" i="7" s="1"/>
  <c r="F16" i="7"/>
  <c r="G16" i="7" s="1"/>
  <c r="F30" i="7"/>
  <c r="G30" i="7" s="1"/>
  <c r="F37" i="7"/>
  <c r="G37" i="7" s="1"/>
  <c r="F20" i="7"/>
  <c r="G20" i="7" s="1"/>
  <c r="F62" i="7"/>
  <c r="G62" i="7" s="1"/>
  <c r="F9" i="7"/>
  <c r="G9" i="7" s="1"/>
  <c r="F63" i="7"/>
  <c r="G63" i="7" s="1"/>
  <c r="F36" i="7"/>
  <c r="G36" i="7" s="1"/>
  <c r="F64" i="7"/>
  <c r="G64" i="7" s="1"/>
  <c r="F65" i="7"/>
  <c r="G65" i="7" s="1"/>
  <c r="F66" i="7"/>
  <c r="G66" i="7" s="1"/>
  <c r="F67" i="7"/>
  <c r="G67" i="7" s="1"/>
  <c r="F68" i="7"/>
  <c r="G68" i="7" s="1"/>
  <c r="F69" i="7"/>
  <c r="G69" i="7" s="1"/>
  <c r="F41" i="7"/>
  <c r="G41" i="7" s="1"/>
  <c r="F70" i="7"/>
  <c r="G70" i="7" s="1"/>
  <c r="F25" i="7"/>
  <c r="G25" i="7" s="1"/>
  <c r="F71" i="7"/>
  <c r="G71" i="7" s="1"/>
  <c r="F39" i="7"/>
  <c r="G39" i="7" s="1"/>
  <c r="F72" i="7"/>
  <c r="G72" i="7" s="1"/>
  <c r="F19" i="7"/>
  <c r="G19" i="7" s="1"/>
  <c r="F35" i="7"/>
  <c r="G35" i="7" s="1"/>
  <c r="F11" i="7"/>
  <c r="G11" i="7" s="1"/>
  <c r="F73" i="7"/>
  <c r="G73" i="7" s="1"/>
  <c r="F74" i="7"/>
  <c r="G74" i="7" s="1"/>
  <c r="F10" i="7"/>
  <c r="G10" i="7" s="1"/>
  <c r="F15" i="7"/>
  <c r="G15" i="7" s="1"/>
  <c r="F75" i="7"/>
  <c r="G75" i="7" s="1"/>
  <c r="F17" i="7"/>
  <c r="G17" i="7" s="1"/>
  <c r="F76" i="7"/>
  <c r="G76" i="7" s="1"/>
  <c r="F77" i="7"/>
  <c r="G77" i="7" s="1"/>
  <c r="F78" i="7"/>
  <c r="G78" i="7" s="1"/>
  <c r="F79" i="7"/>
  <c r="G79" i="7" s="1"/>
  <c r="F80" i="7"/>
  <c r="G80" i="7" s="1"/>
  <c r="F81" i="7"/>
  <c r="G81" i="7" s="1"/>
  <c r="F82" i="7"/>
  <c r="G82" i="7" s="1"/>
  <c r="F83" i="7"/>
  <c r="G83" i="7" s="1"/>
  <c r="F84" i="7"/>
  <c r="G84" i="7" s="1"/>
  <c r="F85" i="7"/>
  <c r="G85" i="7" s="1"/>
  <c r="F86" i="7"/>
  <c r="G86" i="7" s="1"/>
  <c r="F87" i="7"/>
  <c r="G87" i="7" s="1"/>
  <c r="F88" i="7"/>
  <c r="G88" i="7" s="1"/>
  <c r="F89" i="7"/>
  <c r="G89" i="7" s="1"/>
  <c r="F90" i="7"/>
  <c r="G90" i="7" s="1"/>
  <c r="F91" i="7"/>
  <c r="G91" i="7" s="1"/>
  <c r="F92" i="7"/>
  <c r="G92" i="7" s="1"/>
  <c r="F38" i="7"/>
  <c r="G38" i="7" s="1"/>
  <c r="F40" i="7"/>
  <c r="G40" i="7" s="1"/>
  <c r="F93" i="7"/>
  <c r="G93" i="7" s="1"/>
  <c r="F94" i="7"/>
  <c r="G94" i="7" s="1"/>
  <c r="F95" i="7"/>
  <c r="G95" i="7" s="1"/>
  <c r="F29" i="7"/>
  <c r="G29" i="7" s="1"/>
  <c r="F31" i="7"/>
  <c r="G31" i="7" s="1"/>
  <c r="F96" i="7"/>
  <c r="G96" i="7" s="1"/>
  <c r="D7" i="6"/>
  <c r="D97" i="6" s="1"/>
  <c r="E7" i="6"/>
  <c r="E97" i="6" s="1"/>
  <c r="F7" i="6"/>
  <c r="F97" i="6" s="1"/>
  <c r="G7" i="6"/>
  <c r="G97" i="6" s="1"/>
  <c r="H7" i="6"/>
  <c r="H97" i="6" s="1"/>
  <c r="I7" i="6"/>
  <c r="I97" i="6" s="1"/>
  <c r="J7" i="6"/>
  <c r="J97" i="6" s="1"/>
  <c r="K7" i="6"/>
  <c r="K97" i="6" s="1"/>
  <c r="L7" i="6"/>
  <c r="L97" i="6" s="1"/>
  <c r="M7" i="6"/>
  <c r="M97" i="6" s="1"/>
  <c r="N7" i="6"/>
  <c r="N97" i="6" s="1"/>
  <c r="O7" i="6"/>
  <c r="O97" i="6" s="1"/>
  <c r="P7" i="6"/>
  <c r="P97" i="6" s="1"/>
  <c r="C7" i="6"/>
  <c r="C97" i="6" s="1"/>
  <c r="D7" i="5"/>
  <c r="E7" i="5"/>
  <c r="C7" i="5"/>
  <c r="D7" i="3"/>
  <c r="E7" i="3"/>
  <c r="C7" i="3"/>
  <c r="D7" i="2"/>
  <c r="E7" i="2"/>
  <c r="C7" i="2"/>
  <c r="F7" i="7" l="1"/>
  <c r="G7" i="7" l="1"/>
  <c r="G98" i="7" s="1"/>
  <c r="F98" i="7"/>
  <c r="F74" i="15"/>
  <c r="G74" i="15" s="1"/>
  <c r="F32" i="15"/>
  <c r="G32" i="15" s="1"/>
  <c r="F35" i="15"/>
  <c r="G35" i="15" s="1"/>
  <c r="F90" i="15"/>
  <c r="G90" i="15" s="1"/>
  <c r="F51" i="15"/>
  <c r="G51" i="15" s="1"/>
  <c r="F79" i="15"/>
  <c r="G79" i="15" s="1"/>
  <c r="F75" i="15"/>
  <c r="G75" i="15" s="1"/>
  <c r="F26" i="15"/>
  <c r="G26" i="15" s="1"/>
  <c r="F83" i="15"/>
  <c r="G83" i="15" s="1"/>
  <c r="F20" i="15"/>
  <c r="G20" i="15" s="1"/>
  <c r="F77" i="15"/>
  <c r="G77" i="15" s="1"/>
  <c r="F55" i="15"/>
  <c r="G55" i="15" s="1"/>
  <c r="F29" i="15"/>
  <c r="G29" i="15" s="1"/>
  <c r="F43" i="15"/>
  <c r="G43" i="15" s="1"/>
  <c r="F68" i="15"/>
  <c r="G68" i="15" s="1"/>
  <c r="F34" i="15"/>
  <c r="G34" i="15" s="1"/>
  <c r="F33" i="15"/>
  <c r="G33" i="15" s="1"/>
  <c r="F87" i="15"/>
  <c r="G87" i="15" s="1"/>
  <c r="F69" i="15"/>
  <c r="G69" i="15" s="1"/>
  <c r="F76" i="15"/>
  <c r="G76" i="15" s="1"/>
  <c r="F62" i="15"/>
  <c r="G62" i="15" s="1"/>
  <c r="F60" i="15"/>
  <c r="G60" i="15" s="1"/>
  <c r="F39" i="15"/>
  <c r="G39" i="15" s="1"/>
  <c r="F96" i="15"/>
  <c r="G96" i="15" s="1"/>
  <c r="F30" i="15"/>
  <c r="G30" i="15" s="1"/>
  <c r="F18" i="15"/>
  <c r="G18" i="15" s="1"/>
  <c r="F92" i="15"/>
  <c r="G92" i="15" s="1"/>
  <c r="F85" i="15"/>
  <c r="G85" i="15" s="1"/>
  <c r="F67" i="15"/>
  <c r="G67" i="15" s="1"/>
  <c r="F47" i="15"/>
  <c r="G47" i="15" s="1"/>
  <c r="F65" i="15"/>
  <c r="G65" i="15" s="1"/>
  <c r="F89" i="15"/>
  <c r="G89" i="15" s="1"/>
  <c r="F53" i="15"/>
  <c r="G53" i="15" s="1"/>
  <c r="F95" i="15"/>
  <c r="G95" i="15" s="1"/>
  <c r="F93" i="15"/>
  <c r="G93" i="15" s="1"/>
  <c r="F59" i="15"/>
  <c r="G59" i="15" s="1"/>
  <c r="F73" i="15"/>
  <c r="G73" i="15" s="1"/>
  <c r="F66" i="15"/>
  <c r="G66" i="15" s="1"/>
  <c r="F80" i="15"/>
  <c r="G80" i="15" s="1"/>
  <c r="F56" i="15"/>
  <c r="G56" i="15" s="1"/>
  <c r="F45" i="15"/>
  <c r="G45" i="15" s="1"/>
  <c r="F91" i="15"/>
  <c r="G91" i="15" s="1"/>
  <c r="F61" i="15"/>
  <c r="G61" i="15" s="1"/>
  <c r="F58" i="15"/>
  <c r="G58" i="15" s="1"/>
  <c r="F57" i="15"/>
  <c r="G57" i="15" s="1"/>
  <c r="F31" i="15"/>
  <c r="G31" i="15" s="1"/>
  <c r="F41" i="15"/>
  <c r="G41" i="15" s="1"/>
  <c r="F78" i="15"/>
  <c r="G78" i="15" s="1"/>
  <c r="F21" i="15"/>
  <c r="G21" i="15" s="1"/>
  <c r="F38" i="15"/>
  <c r="G38" i="15" s="1"/>
  <c r="F11" i="15"/>
  <c r="G11" i="15" s="1"/>
  <c r="F14" i="15"/>
  <c r="G14" i="15" s="1"/>
  <c r="F63" i="15"/>
  <c r="G63" i="15" s="1"/>
  <c r="F46" i="15"/>
  <c r="G46" i="15" s="1"/>
  <c r="F28" i="15"/>
  <c r="G28" i="15" s="1"/>
  <c r="F40" i="15"/>
  <c r="G40" i="15" s="1"/>
  <c r="F36" i="15"/>
  <c r="G36" i="15" s="1"/>
  <c r="F17" i="15"/>
  <c r="G17" i="15" s="1"/>
  <c r="F52" i="15"/>
  <c r="G52" i="15" s="1"/>
  <c r="F82" i="15"/>
  <c r="G82" i="15" s="1"/>
  <c r="F24" i="15"/>
  <c r="G24" i="15" s="1"/>
  <c r="F27" i="15"/>
  <c r="G27" i="15" s="1"/>
  <c r="F94" i="15"/>
  <c r="G94" i="15" s="1"/>
  <c r="F72" i="15"/>
  <c r="G72" i="15" s="1"/>
  <c r="F25" i="15"/>
  <c r="G25" i="15" s="1"/>
  <c r="F16" i="15"/>
  <c r="G16" i="15" s="1"/>
  <c r="F48" i="15"/>
  <c r="G48" i="15" s="1"/>
  <c r="F15" i="15"/>
  <c r="G15" i="15" s="1"/>
  <c r="F12" i="15"/>
  <c r="G12" i="15" s="1"/>
  <c r="F23" i="15"/>
  <c r="G23" i="15" s="1"/>
  <c r="F9" i="15"/>
  <c r="G9" i="15" s="1"/>
  <c r="F10" i="15"/>
  <c r="G10" i="15" s="1"/>
  <c r="F8" i="15"/>
  <c r="G8" i="15" s="1"/>
  <c r="F81" i="15"/>
  <c r="G81" i="15" s="1"/>
  <c r="F13" i="15"/>
  <c r="G13" i="15" s="1"/>
  <c r="F19" i="15"/>
  <c r="G19" i="15" s="1"/>
  <c r="F44" i="15"/>
  <c r="G44" i="15" s="1"/>
  <c r="F22" i="15"/>
  <c r="G22" i="15" s="1"/>
  <c r="F50" i="15"/>
  <c r="G50" i="15" s="1"/>
  <c r="F42" i="15"/>
  <c r="G42" i="15" s="1"/>
  <c r="F49" i="15"/>
  <c r="G49" i="15" s="1"/>
  <c r="F64" i="15"/>
  <c r="G64" i="15" s="1"/>
  <c r="F84" i="15"/>
  <c r="G84" i="15" s="1"/>
  <c r="F37" i="15"/>
  <c r="G37" i="15" s="1"/>
  <c r="F70" i="15"/>
  <c r="G70" i="15" s="1"/>
  <c r="F86" i="15"/>
  <c r="G86" i="15" s="1"/>
  <c r="F71" i="15"/>
  <c r="G71" i="15" s="1"/>
  <c r="F54" i="15"/>
  <c r="G54" i="15" s="1"/>
  <c r="F88" i="15"/>
  <c r="G88" i="15" s="1"/>
  <c r="E7" i="15"/>
  <c r="D7" i="15"/>
  <c r="C7" i="15"/>
  <c r="F7" i="15" l="1"/>
  <c r="D5" i="15" s="1"/>
  <c r="D7" i="1"/>
  <c r="E7" i="1"/>
  <c r="C7" i="1"/>
  <c r="D97" i="11"/>
  <c r="E97" i="11"/>
  <c r="C97" i="11"/>
  <c r="F7" i="11"/>
  <c r="E7" i="10"/>
  <c r="F7" i="10" s="1"/>
  <c r="F7" i="9"/>
  <c r="F54" i="9"/>
  <c r="D120" i="8"/>
  <c r="E120" i="8"/>
  <c r="F120" i="8"/>
  <c r="G120" i="8"/>
  <c r="H120" i="8"/>
  <c r="I120" i="8"/>
  <c r="C120" i="8"/>
  <c r="J38" i="8"/>
  <c r="K38" i="8" s="1"/>
  <c r="J9" i="8"/>
  <c r="K9" i="8" s="1"/>
  <c r="J41" i="8"/>
  <c r="K41" i="8" s="1"/>
  <c r="J10" i="8"/>
  <c r="K10" i="8" s="1"/>
  <c r="D97" i="7"/>
  <c r="E97" i="7"/>
  <c r="F97" i="7"/>
  <c r="G97" i="7"/>
  <c r="Q13" i="6"/>
  <c r="Q7" i="6"/>
  <c r="Q8" i="6"/>
  <c r="Q36" i="6"/>
  <c r="Q9" i="6"/>
  <c r="Q16" i="6"/>
  <c r="Q42" i="6"/>
  <c r="Q23" i="6"/>
  <c r="Q29" i="6"/>
  <c r="Q11" i="6"/>
  <c r="Q12" i="6"/>
  <c r="Q43" i="6"/>
  <c r="Q44" i="6"/>
  <c r="Q45" i="6"/>
  <c r="Q46" i="6"/>
  <c r="Q47" i="6"/>
  <c r="Q21" i="6"/>
  <c r="Q27" i="6"/>
  <c r="Q48" i="6"/>
  <c r="Q49" i="6"/>
  <c r="Q24" i="6"/>
  <c r="Q50" i="6"/>
  <c r="Q51" i="6"/>
  <c r="Q34" i="6"/>
  <c r="Q52" i="6"/>
  <c r="Q53" i="6"/>
  <c r="Q14" i="6"/>
  <c r="Q28" i="6"/>
  <c r="Q54" i="6"/>
  <c r="Q33" i="6"/>
  <c r="Q18" i="6"/>
  <c r="Q26" i="6"/>
  <c r="Q32" i="6"/>
  <c r="Q55" i="6"/>
  <c r="Q22" i="6"/>
  <c r="Q56" i="6"/>
  <c r="Q57" i="6"/>
  <c r="Q58" i="6"/>
  <c r="Q59" i="6"/>
  <c r="Q60" i="6"/>
  <c r="Q61" i="6"/>
  <c r="Q62" i="6"/>
  <c r="Q30" i="6"/>
  <c r="Q37" i="6"/>
  <c r="Q20" i="6"/>
  <c r="Q63" i="6"/>
  <c r="Q64" i="6"/>
  <c r="Q65" i="6"/>
  <c r="Q66" i="6"/>
  <c r="Q67" i="6"/>
  <c r="Q68" i="6"/>
  <c r="Q69" i="6"/>
  <c r="Q70" i="6"/>
  <c r="Q41" i="6"/>
  <c r="Q71" i="6"/>
  <c r="Q25" i="6"/>
  <c r="Q72" i="6"/>
  <c r="Q39" i="6"/>
  <c r="Q73" i="6"/>
  <c r="Q19" i="6"/>
  <c r="Q35" i="6"/>
  <c r="Q74" i="6"/>
  <c r="Q75" i="6"/>
  <c r="Q10" i="6"/>
  <c r="Q15" i="6"/>
  <c r="Q76" i="6"/>
  <c r="Q17" i="6"/>
  <c r="Q77" i="6"/>
  <c r="Q78" i="6"/>
  <c r="Q79" i="6"/>
  <c r="Q80" i="6"/>
  <c r="Q81" i="6"/>
  <c r="Q82" i="6"/>
  <c r="Q83" i="6"/>
  <c r="Q84" i="6"/>
  <c r="Q85" i="6"/>
  <c r="Q86" i="6"/>
  <c r="Q87" i="6"/>
  <c r="Q88" i="6"/>
  <c r="Q89" i="6"/>
  <c r="Q90" i="6"/>
  <c r="Q91" i="6"/>
  <c r="Q92" i="6"/>
  <c r="Q38" i="6"/>
  <c r="Q40" i="6"/>
  <c r="Q93" i="6"/>
  <c r="Q94" i="6"/>
  <c r="Q95" i="6"/>
  <c r="Q31" i="6"/>
  <c r="Q96" i="6"/>
  <c r="F7" i="5"/>
  <c r="G7" i="4"/>
  <c r="D49" i="3"/>
  <c r="E49" i="3"/>
  <c r="C49" i="3"/>
  <c r="F40" i="3"/>
  <c r="F7" i="2"/>
  <c r="F98" i="2"/>
  <c r="F89" i="2"/>
  <c r="F92" i="2"/>
  <c r="F36" i="1"/>
  <c r="G36" i="1" s="1"/>
  <c r="F18" i="1"/>
  <c r="G18" i="1" s="1"/>
  <c r="F73" i="1"/>
  <c r="F34" i="1"/>
  <c r="H11" i="12"/>
  <c r="F11" i="12"/>
  <c r="E5" i="15" l="1"/>
  <c r="C5" i="15"/>
  <c r="G7" i="15"/>
  <c r="G8" i="12"/>
  <c r="G9" i="12"/>
  <c r="G10" i="12"/>
  <c r="G7" i="12"/>
  <c r="G7" i="11"/>
  <c r="G98" i="11" s="1"/>
  <c r="F98" i="11"/>
  <c r="R7" i="6"/>
  <c r="R97" i="6" s="1"/>
  <c r="Q97" i="6"/>
  <c r="F7" i="1"/>
  <c r="G7" i="1" l="1"/>
  <c r="E5" i="1"/>
  <c r="D5" i="1"/>
  <c r="C5" i="1"/>
  <c r="G11" i="12"/>
  <c r="F8" i="11"/>
  <c r="F80" i="11"/>
  <c r="G80" i="11" s="1"/>
  <c r="F76" i="11"/>
  <c r="G76" i="11" s="1"/>
  <c r="F68" i="11"/>
  <c r="G68" i="11" s="1"/>
  <c r="F11" i="11"/>
  <c r="G11" i="11" s="1"/>
  <c r="F95" i="11"/>
  <c r="G95" i="11" s="1"/>
  <c r="F71" i="11"/>
  <c r="G71" i="11" s="1"/>
  <c r="F79" i="11"/>
  <c r="G79" i="11" s="1"/>
  <c r="F13" i="11"/>
  <c r="G13" i="11" s="1"/>
  <c r="F54" i="11"/>
  <c r="G54" i="11" s="1"/>
  <c r="F12" i="11"/>
  <c r="G12" i="11" s="1"/>
  <c r="F30" i="11"/>
  <c r="G30" i="11" s="1"/>
  <c r="F87" i="11"/>
  <c r="G87" i="11" s="1"/>
  <c r="F20" i="11"/>
  <c r="G20" i="11" s="1"/>
  <c r="F63" i="11"/>
  <c r="G63" i="11" s="1"/>
  <c r="F83" i="11"/>
  <c r="G83" i="11" s="1"/>
  <c r="F78" i="11"/>
  <c r="G78" i="11" s="1"/>
  <c r="F37" i="11"/>
  <c r="G37" i="11" s="1"/>
  <c r="F89" i="11"/>
  <c r="G89" i="11" s="1"/>
  <c r="F70" i="11"/>
  <c r="G70" i="11" s="1"/>
  <c r="F23" i="11"/>
  <c r="G23" i="11" s="1"/>
  <c r="F94" i="11"/>
  <c r="G94" i="11" s="1"/>
  <c r="F75" i="11"/>
  <c r="G75" i="11" s="1"/>
  <c r="F33" i="11"/>
  <c r="G33" i="11" s="1"/>
  <c r="F61" i="11"/>
  <c r="G61" i="11" s="1"/>
  <c r="F31" i="11"/>
  <c r="G31" i="11" s="1"/>
  <c r="F24" i="11"/>
  <c r="G24" i="11" s="1"/>
  <c r="F46" i="11"/>
  <c r="G46" i="11" s="1"/>
  <c r="F69" i="11"/>
  <c r="G69" i="11" s="1"/>
  <c r="F90" i="11"/>
  <c r="G90" i="11" s="1"/>
  <c r="F29" i="11"/>
  <c r="G29" i="11" s="1"/>
  <c r="F91" i="11"/>
  <c r="G91" i="11" s="1"/>
  <c r="F57" i="11"/>
  <c r="G57" i="11" s="1"/>
  <c r="F96" i="11"/>
  <c r="G96" i="11" s="1"/>
  <c r="F40" i="11"/>
  <c r="G40" i="11" s="1"/>
  <c r="F74" i="11"/>
  <c r="G74" i="11" s="1"/>
  <c r="F21" i="11"/>
  <c r="G21" i="11" s="1"/>
  <c r="F19" i="11"/>
  <c r="G19" i="11" s="1"/>
  <c r="F86" i="11"/>
  <c r="G86" i="11" s="1"/>
  <c r="F85" i="11"/>
  <c r="G85" i="11" s="1"/>
  <c r="F67" i="11"/>
  <c r="G67" i="11" s="1"/>
  <c r="F22" i="11"/>
  <c r="G22" i="11" s="1"/>
  <c r="F49" i="11"/>
  <c r="G49" i="11" s="1"/>
  <c r="F52" i="11"/>
  <c r="G52" i="11" s="1"/>
  <c r="F81" i="11"/>
  <c r="G81" i="11" s="1"/>
  <c r="F45" i="11"/>
  <c r="G45" i="11" s="1"/>
  <c r="F56" i="11"/>
  <c r="G56" i="11" s="1"/>
  <c r="F15" i="11"/>
  <c r="G15" i="11" s="1"/>
  <c r="F65" i="11"/>
  <c r="G65" i="11" s="1"/>
  <c r="F84" i="11"/>
  <c r="G84" i="11" s="1"/>
  <c r="F51" i="11"/>
  <c r="G51" i="11" s="1"/>
  <c r="F88" i="11"/>
  <c r="G88" i="11" s="1"/>
  <c r="F48" i="11"/>
  <c r="G48" i="11" s="1"/>
  <c r="F17" i="11"/>
  <c r="G17" i="11" s="1"/>
  <c r="F41" i="11"/>
  <c r="G41" i="11" s="1"/>
  <c r="F16" i="11"/>
  <c r="G16" i="11" s="1"/>
  <c r="F66" i="11"/>
  <c r="G66" i="11" s="1"/>
  <c r="F10" i="11"/>
  <c r="G10" i="11" s="1"/>
  <c r="F53" i="11"/>
  <c r="G53" i="11" s="1"/>
  <c r="F55" i="11"/>
  <c r="G55" i="11" s="1"/>
  <c r="F82" i="11"/>
  <c r="G82" i="11" s="1"/>
  <c r="F72" i="11"/>
  <c r="G72" i="11" s="1"/>
  <c r="F26" i="11"/>
  <c r="G26" i="11" s="1"/>
  <c r="F43" i="11"/>
  <c r="G43" i="11" s="1"/>
  <c r="F77" i="11"/>
  <c r="G77" i="11" s="1"/>
  <c r="F60" i="11"/>
  <c r="G60" i="11" s="1"/>
  <c r="F32" i="11"/>
  <c r="G32" i="11" s="1"/>
  <c r="F62" i="11"/>
  <c r="G62" i="11" s="1"/>
  <c r="F39" i="11"/>
  <c r="G39" i="11" s="1"/>
  <c r="F92" i="11"/>
  <c r="G92" i="11" s="1"/>
  <c r="F42" i="11"/>
  <c r="G42" i="11" s="1"/>
  <c r="F44" i="11"/>
  <c r="G44" i="11" s="1"/>
  <c r="F59" i="11"/>
  <c r="G59" i="11" s="1"/>
  <c r="F18" i="11"/>
  <c r="G18" i="11" s="1"/>
  <c r="F9" i="11"/>
  <c r="G9" i="11" s="1"/>
  <c r="F50" i="11"/>
  <c r="G50" i="11" s="1"/>
  <c r="F38" i="11"/>
  <c r="G38" i="11" s="1"/>
  <c r="F25" i="11"/>
  <c r="G25" i="11" s="1"/>
  <c r="F73" i="11"/>
  <c r="G73" i="11" s="1"/>
  <c r="F28" i="11"/>
  <c r="G28" i="11" s="1"/>
  <c r="F47" i="11"/>
  <c r="G47" i="11" s="1"/>
  <c r="F36" i="11"/>
  <c r="G36" i="11" s="1"/>
  <c r="F93" i="11"/>
  <c r="G93" i="11" s="1"/>
  <c r="F35" i="11"/>
  <c r="G35" i="11" s="1"/>
  <c r="F34" i="11"/>
  <c r="G34" i="11" s="1"/>
  <c r="F27" i="11"/>
  <c r="G27" i="11" s="1"/>
  <c r="F58" i="11"/>
  <c r="G58" i="11" s="1"/>
  <c r="F14" i="11"/>
  <c r="G14" i="11" s="1"/>
  <c r="E20" i="10"/>
  <c r="F20" i="10" s="1"/>
  <c r="E38" i="10"/>
  <c r="F38" i="10" s="1"/>
  <c r="E95" i="10"/>
  <c r="F95" i="10" s="1"/>
  <c r="E49" i="10"/>
  <c r="F49" i="10" s="1"/>
  <c r="E16" i="10"/>
  <c r="F16" i="10" s="1"/>
  <c r="E19" i="10"/>
  <c r="F19" i="10" s="1"/>
  <c r="E51" i="10"/>
  <c r="F51" i="10" s="1"/>
  <c r="E57" i="10"/>
  <c r="F57" i="10" s="1"/>
  <c r="E12" i="10"/>
  <c r="F12" i="10" s="1"/>
  <c r="E68" i="10"/>
  <c r="F68" i="10" s="1"/>
  <c r="E11" i="10"/>
  <c r="F11" i="10" s="1"/>
  <c r="E41" i="10"/>
  <c r="F41" i="10" s="1"/>
  <c r="E66" i="10"/>
  <c r="F66" i="10" s="1"/>
  <c r="E82" i="10"/>
  <c r="F82" i="10" s="1"/>
  <c r="E93" i="10"/>
  <c r="F93" i="10" s="1"/>
  <c r="E33" i="10"/>
  <c r="F33" i="10" s="1"/>
  <c r="E23" i="10"/>
  <c r="F23" i="10" s="1"/>
  <c r="E53" i="10"/>
  <c r="F53" i="10" s="1"/>
  <c r="E29" i="10"/>
  <c r="F29" i="10" s="1"/>
  <c r="E94" i="10"/>
  <c r="F94" i="10" s="1"/>
  <c r="E37" i="10"/>
  <c r="F37" i="10" s="1"/>
  <c r="E22" i="10"/>
  <c r="F22" i="10" s="1"/>
  <c r="E56" i="10"/>
  <c r="F56" i="10" s="1"/>
  <c r="E21" i="10"/>
  <c r="F21" i="10" s="1"/>
  <c r="E92" i="10"/>
  <c r="F92" i="10" s="1"/>
  <c r="E14" i="10"/>
  <c r="F14" i="10" s="1"/>
  <c r="E78" i="10"/>
  <c r="F78" i="10" s="1"/>
  <c r="E46" i="10"/>
  <c r="F46" i="10" s="1"/>
  <c r="E32" i="10"/>
  <c r="F32" i="10" s="1"/>
  <c r="E65" i="10"/>
  <c r="F65" i="10" s="1"/>
  <c r="E24" i="10"/>
  <c r="F24" i="10" s="1"/>
  <c r="E67" i="10"/>
  <c r="F67" i="10" s="1"/>
  <c r="E50" i="10"/>
  <c r="F50" i="10" s="1"/>
  <c r="E61" i="10"/>
  <c r="F61" i="10" s="1"/>
  <c r="E17" i="10"/>
  <c r="F17" i="10" s="1"/>
  <c r="E63" i="10"/>
  <c r="F63" i="10" s="1"/>
  <c r="E83" i="10"/>
  <c r="F83" i="10" s="1"/>
  <c r="E39" i="10"/>
  <c r="F39" i="10" s="1"/>
  <c r="E64" i="10"/>
  <c r="F64" i="10" s="1"/>
  <c r="E43" i="10"/>
  <c r="F43" i="10" s="1"/>
  <c r="E79" i="10"/>
  <c r="F79" i="10" s="1"/>
  <c r="E60" i="10"/>
  <c r="F60" i="10" s="1"/>
  <c r="E80" i="10"/>
  <c r="F80" i="10" s="1"/>
  <c r="E28" i="10"/>
  <c r="F28" i="10" s="1"/>
  <c r="E58" i="10"/>
  <c r="F58" i="10" s="1"/>
  <c r="E18" i="10"/>
  <c r="F18" i="10" s="1"/>
  <c r="E89" i="10"/>
  <c r="F89" i="10" s="1"/>
  <c r="E10" i="10"/>
  <c r="F10" i="10" s="1"/>
  <c r="E40" i="10"/>
  <c r="F40" i="10" s="1"/>
  <c r="E74" i="10"/>
  <c r="F74" i="10" s="1"/>
  <c r="E77" i="10"/>
  <c r="F77" i="10" s="1"/>
  <c r="E70" i="10"/>
  <c r="F70" i="10" s="1"/>
  <c r="E88" i="10"/>
  <c r="F88" i="10" s="1"/>
  <c r="E30" i="10"/>
  <c r="F30" i="10" s="1"/>
  <c r="E86" i="10"/>
  <c r="F86" i="10" s="1"/>
  <c r="E26" i="10"/>
  <c r="F26" i="10" s="1"/>
  <c r="E71" i="10"/>
  <c r="F71" i="10" s="1"/>
  <c r="E8" i="10"/>
  <c r="F8" i="10" s="1"/>
  <c r="E44" i="10"/>
  <c r="F44" i="10" s="1"/>
  <c r="E62" i="10"/>
  <c r="F62" i="10" s="1"/>
  <c r="E54" i="10"/>
  <c r="F54" i="10" s="1"/>
  <c r="E52" i="10"/>
  <c r="F52" i="10" s="1"/>
  <c r="E31" i="10"/>
  <c r="F31" i="10" s="1"/>
  <c r="E81" i="10"/>
  <c r="F81" i="10" s="1"/>
  <c r="E96" i="10"/>
  <c r="F96" i="10" s="1"/>
  <c r="E42" i="10"/>
  <c r="F42" i="10" s="1"/>
  <c r="E13" i="10"/>
  <c r="F13" i="10" s="1"/>
  <c r="E75" i="10"/>
  <c r="F75" i="10" s="1"/>
  <c r="E25" i="10"/>
  <c r="F25" i="10" s="1"/>
  <c r="E35" i="10"/>
  <c r="F35" i="10" s="1"/>
  <c r="E87" i="10"/>
  <c r="F87" i="10" s="1"/>
  <c r="E27" i="10"/>
  <c r="F27" i="10" s="1"/>
  <c r="E91" i="10"/>
  <c r="F91" i="10" s="1"/>
  <c r="E15" i="10"/>
  <c r="F15" i="10" s="1"/>
  <c r="E69" i="10"/>
  <c r="F69" i="10" s="1"/>
  <c r="E55" i="10"/>
  <c r="F55" i="10" s="1"/>
  <c r="E9" i="10"/>
  <c r="F9" i="10" s="1"/>
  <c r="E84" i="10"/>
  <c r="F84" i="10" s="1"/>
  <c r="E72" i="10"/>
  <c r="F72" i="10" s="1"/>
  <c r="E34" i="10"/>
  <c r="F34" i="10" s="1"/>
  <c r="E48" i="10"/>
  <c r="F48" i="10" s="1"/>
  <c r="E36" i="10"/>
  <c r="F36" i="10" s="1"/>
  <c r="E76" i="10"/>
  <c r="F76" i="10" s="1"/>
  <c r="E85" i="10"/>
  <c r="F85" i="10" s="1"/>
  <c r="E47" i="10"/>
  <c r="F47" i="10" s="1"/>
  <c r="E73" i="10"/>
  <c r="F73" i="10" s="1"/>
  <c r="E90" i="10"/>
  <c r="F90" i="10" s="1"/>
  <c r="E45" i="10"/>
  <c r="F45" i="10" s="1"/>
  <c r="F11" i="9"/>
  <c r="G11" i="9" s="1"/>
  <c r="F76" i="9"/>
  <c r="F19" i="9"/>
  <c r="F67" i="9"/>
  <c r="F40" i="9"/>
  <c r="F96" i="9"/>
  <c r="G96" i="9" s="1"/>
  <c r="F63" i="9"/>
  <c r="F14" i="9"/>
  <c r="F74" i="9"/>
  <c r="F49" i="9"/>
  <c r="G49" i="9" s="1"/>
  <c r="F23" i="9"/>
  <c r="F73" i="9"/>
  <c r="F62" i="9"/>
  <c r="G62" i="9" s="1"/>
  <c r="F92" i="9"/>
  <c r="F15" i="9"/>
  <c r="F71" i="9"/>
  <c r="G71" i="9" s="1"/>
  <c r="F84" i="9"/>
  <c r="F8" i="9"/>
  <c r="F81" i="9"/>
  <c r="F26" i="9"/>
  <c r="F12" i="9"/>
  <c r="F89" i="9"/>
  <c r="G89" i="9" s="1"/>
  <c r="F82" i="9"/>
  <c r="F77" i="9"/>
  <c r="F61" i="9"/>
  <c r="F20" i="9"/>
  <c r="G20" i="9" s="1"/>
  <c r="F44" i="9"/>
  <c r="F91" i="9"/>
  <c r="F70" i="9"/>
  <c r="F46" i="9"/>
  <c r="F37" i="9"/>
  <c r="F22" i="9"/>
  <c r="G22" i="9" s="1"/>
  <c r="G84" i="9"/>
  <c r="F51" i="9"/>
  <c r="F88" i="9"/>
  <c r="F21" i="9"/>
  <c r="F9" i="9"/>
  <c r="F24" i="9"/>
  <c r="F69" i="9"/>
  <c r="F35" i="9"/>
  <c r="F10" i="9"/>
  <c r="F17" i="9"/>
  <c r="F31" i="9"/>
  <c r="F33" i="9"/>
  <c r="F85" i="9"/>
  <c r="F27" i="9"/>
  <c r="F41" i="9"/>
  <c r="F50" i="9"/>
  <c r="F28" i="9"/>
  <c r="F55" i="9"/>
  <c r="F53" i="9"/>
  <c r="F83" i="9"/>
  <c r="F29" i="9"/>
  <c r="F87" i="9"/>
  <c r="F38" i="9"/>
  <c r="F80" i="9"/>
  <c r="F57" i="9"/>
  <c r="F93" i="9"/>
  <c r="G93" i="9" s="1"/>
  <c r="F56" i="9"/>
  <c r="F47" i="9"/>
  <c r="F90" i="9"/>
  <c r="G90" i="9" s="1"/>
  <c r="F95" i="9"/>
  <c r="F45" i="9"/>
  <c r="F52" i="9"/>
  <c r="F68" i="9"/>
  <c r="F58" i="9"/>
  <c r="G58" i="9" s="1"/>
  <c r="F36" i="9"/>
  <c r="F66" i="9"/>
  <c r="F16" i="9"/>
  <c r="F94" i="9"/>
  <c r="G54" i="9" s="1"/>
  <c r="F18" i="9"/>
  <c r="G18" i="9" s="1"/>
  <c r="F25" i="9"/>
  <c r="G25" i="9" s="1"/>
  <c r="F86" i="9"/>
  <c r="F30" i="9"/>
  <c r="F65" i="9"/>
  <c r="F34" i="9"/>
  <c r="F79" i="9"/>
  <c r="F72" i="9"/>
  <c r="F39" i="9"/>
  <c r="F64" i="9"/>
  <c r="F13" i="9"/>
  <c r="F32" i="9"/>
  <c r="F75" i="9"/>
  <c r="F48" i="9"/>
  <c r="F43" i="9"/>
  <c r="F60" i="9"/>
  <c r="F59" i="9"/>
  <c r="F78" i="9"/>
  <c r="J72" i="8"/>
  <c r="K72" i="8" s="1"/>
  <c r="J43" i="8"/>
  <c r="K43" i="8" s="1"/>
  <c r="J70" i="8"/>
  <c r="K70" i="8" s="1"/>
  <c r="J34" i="8"/>
  <c r="K34" i="8" s="1"/>
  <c r="J98" i="8"/>
  <c r="K98" i="8" s="1"/>
  <c r="J12" i="8"/>
  <c r="K12" i="8" s="1"/>
  <c r="J39" i="8"/>
  <c r="K39" i="8" s="1"/>
  <c r="J106" i="8"/>
  <c r="K106" i="8" s="1"/>
  <c r="J30" i="8"/>
  <c r="K30" i="8" s="1"/>
  <c r="J107" i="8"/>
  <c r="K107" i="8" s="1"/>
  <c r="J19" i="8"/>
  <c r="K19" i="8" s="1"/>
  <c r="J52" i="8"/>
  <c r="K52" i="8" s="1"/>
  <c r="J16" i="8"/>
  <c r="K16" i="8" s="1"/>
  <c r="J90" i="8"/>
  <c r="K90" i="8" s="1"/>
  <c r="J97" i="8"/>
  <c r="K97" i="8" s="1"/>
  <c r="J14" i="8"/>
  <c r="K14" i="8" s="1"/>
  <c r="J108" i="8"/>
  <c r="K108" i="8" s="1"/>
  <c r="J93" i="8"/>
  <c r="K93" i="8" s="1"/>
  <c r="J28" i="8"/>
  <c r="K28" i="8" s="1"/>
  <c r="J78" i="8"/>
  <c r="K78" i="8" s="1"/>
  <c r="J64" i="8"/>
  <c r="K64" i="8" s="1"/>
  <c r="J44" i="8"/>
  <c r="K44" i="8" s="1"/>
  <c r="J35" i="8"/>
  <c r="K35" i="8" s="1"/>
  <c r="J13" i="8"/>
  <c r="K13" i="8" s="1"/>
  <c r="J60" i="8"/>
  <c r="K60" i="8" s="1"/>
  <c r="J109" i="8"/>
  <c r="K109" i="8" s="1"/>
  <c r="J82" i="8"/>
  <c r="K82" i="8" s="1"/>
  <c r="J77" i="8"/>
  <c r="K77" i="8" s="1"/>
  <c r="J110" i="8"/>
  <c r="K110" i="8" s="1"/>
  <c r="J88" i="8"/>
  <c r="K88" i="8" s="1"/>
  <c r="J76" i="8"/>
  <c r="K76" i="8" s="1"/>
  <c r="J27" i="8"/>
  <c r="K27" i="8" s="1"/>
  <c r="J92" i="8"/>
  <c r="K92" i="8" s="1"/>
  <c r="J32" i="8"/>
  <c r="K32" i="8" s="1"/>
  <c r="J111" i="8"/>
  <c r="K111" i="8" s="1"/>
  <c r="J63" i="8"/>
  <c r="K63" i="8" s="1"/>
  <c r="J104" i="8"/>
  <c r="K104" i="8" s="1"/>
  <c r="J100" i="8"/>
  <c r="K100" i="8" s="1"/>
  <c r="J54" i="8"/>
  <c r="K54" i="8" s="1"/>
  <c r="J103" i="8"/>
  <c r="K103" i="8" s="1"/>
  <c r="J56" i="8"/>
  <c r="K56" i="8" s="1"/>
  <c r="J102" i="8"/>
  <c r="K102" i="8" s="1"/>
  <c r="J89" i="8"/>
  <c r="K89" i="8" s="1"/>
  <c r="J29" i="8"/>
  <c r="K29" i="8" s="1"/>
  <c r="J80" i="8"/>
  <c r="K80" i="8" s="1"/>
  <c r="J67" i="8"/>
  <c r="K67" i="8" s="1"/>
  <c r="J95" i="8"/>
  <c r="K95" i="8" s="1"/>
  <c r="J22" i="8"/>
  <c r="K22" i="8" s="1"/>
  <c r="J18" i="8"/>
  <c r="J47" i="8"/>
  <c r="K47" i="8" s="1"/>
  <c r="J15" i="8"/>
  <c r="K15" i="8" s="1"/>
  <c r="J112" i="8"/>
  <c r="K112" i="8" s="1"/>
  <c r="J40" i="8"/>
  <c r="K40" i="8" s="1"/>
  <c r="J113" i="8"/>
  <c r="K113" i="8" s="1"/>
  <c r="J105" i="8"/>
  <c r="K105" i="8" s="1"/>
  <c r="J23" i="8"/>
  <c r="K23" i="8" s="1"/>
  <c r="J114" i="8"/>
  <c r="K114" i="8" s="1"/>
  <c r="J51" i="8"/>
  <c r="K51" i="8" s="1"/>
  <c r="J115" i="8"/>
  <c r="K115" i="8" s="1"/>
  <c r="J66" i="8"/>
  <c r="K66" i="8" s="1"/>
  <c r="J49" i="8"/>
  <c r="K49" i="8" s="1"/>
  <c r="J116" i="8"/>
  <c r="K116" i="8" s="1"/>
  <c r="J31" i="8"/>
  <c r="K31" i="8" s="1"/>
  <c r="J69" i="8"/>
  <c r="K69" i="8" s="1"/>
  <c r="J74" i="8"/>
  <c r="K74" i="8" s="1"/>
  <c r="J86" i="8"/>
  <c r="K86" i="8" s="1"/>
  <c r="J50" i="8"/>
  <c r="K50" i="8" s="1"/>
  <c r="J46" i="8"/>
  <c r="K46" i="8" s="1"/>
  <c r="J117" i="8"/>
  <c r="K117" i="8" s="1"/>
  <c r="J53" i="8"/>
  <c r="K53" i="8" s="1"/>
  <c r="J94" i="8"/>
  <c r="K94" i="8" s="1"/>
  <c r="J65" i="8"/>
  <c r="K65" i="8" s="1"/>
  <c r="J101" i="8"/>
  <c r="K101" i="8" s="1"/>
  <c r="J36" i="8"/>
  <c r="K36" i="8" s="1"/>
  <c r="J83" i="8"/>
  <c r="K83" i="8" s="1"/>
  <c r="J26" i="8"/>
  <c r="K26" i="8" s="1"/>
  <c r="J91" i="8"/>
  <c r="K91" i="8" s="1"/>
  <c r="J96" i="8"/>
  <c r="K96" i="8" s="1"/>
  <c r="J45" i="8"/>
  <c r="K45" i="8" s="1"/>
  <c r="J68" i="8"/>
  <c r="K68" i="8" s="1"/>
  <c r="J118" i="8"/>
  <c r="K118" i="8" s="1"/>
  <c r="J81" i="8"/>
  <c r="K81" i="8" s="1"/>
  <c r="J33" i="8"/>
  <c r="K33" i="8" s="1"/>
  <c r="J21" i="8"/>
  <c r="K21" i="8" s="1"/>
  <c r="J37" i="8"/>
  <c r="K37" i="8" s="1"/>
  <c r="J55" i="8"/>
  <c r="K55" i="8" s="1"/>
  <c r="J84" i="8"/>
  <c r="K84" i="8" s="1"/>
  <c r="J57" i="8"/>
  <c r="K57" i="8" s="1"/>
  <c r="J85" i="8"/>
  <c r="K85" i="8" s="1"/>
  <c r="J119" i="8"/>
  <c r="K119" i="8" s="1"/>
  <c r="J48" i="8"/>
  <c r="K48" i="8" s="1"/>
  <c r="J17" i="8"/>
  <c r="K17" i="8" s="1"/>
  <c r="J87" i="8"/>
  <c r="K87" i="8" s="1"/>
  <c r="J61" i="8"/>
  <c r="K61" i="8" s="1"/>
  <c r="J42" i="8"/>
  <c r="K42" i="8" s="1"/>
  <c r="J20" i="8"/>
  <c r="K20" i="8" s="1"/>
  <c r="J59" i="8"/>
  <c r="K59" i="8" s="1"/>
  <c r="J99" i="8"/>
  <c r="K99" i="8" s="1"/>
  <c r="J75" i="8"/>
  <c r="K75" i="8" s="1"/>
  <c r="J73" i="8"/>
  <c r="K73" i="8" s="1"/>
  <c r="J11" i="8"/>
  <c r="K11" i="8" s="1"/>
  <c r="J71" i="8"/>
  <c r="K71" i="8" s="1"/>
  <c r="J25" i="8"/>
  <c r="K25" i="8" s="1"/>
  <c r="J24" i="8"/>
  <c r="K24" i="8" s="1"/>
  <c r="J62" i="8"/>
  <c r="K62" i="8" s="1"/>
  <c r="J8" i="8"/>
  <c r="K8" i="8" s="1"/>
  <c r="J58" i="8"/>
  <c r="K58" i="8" s="1"/>
  <c r="J79" i="8"/>
  <c r="K79" i="8" s="1"/>
  <c r="G85" i="9" l="1"/>
  <c r="G65" i="9"/>
  <c r="G26" i="9"/>
  <c r="G67" i="9"/>
  <c r="G14" i="9"/>
  <c r="G73" i="9"/>
  <c r="G8" i="11"/>
  <c r="G44" i="9"/>
  <c r="G88" i="9"/>
  <c r="G76" i="9"/>
  <c r="G38" i="9"/>
  <c r="G83" i="9"/>
  <c r="G53" i="9"/>
  <c r="G81" i="9"/>
  <c r="G72" i="9"/>
  <c r="G48" i="9"/>
  <c r="G56" i="9"/>
  <c r="G50" i="9"/>
  <c r="G21" i="9"/>
  <c r="G37" i="9"/>
  <c r="G94" i="9"/>
  <c r="G57" i="9"/>
  <c r="G19" i="9"/>
  <c r="G23" i="9"/>
  <c r="G75" i="9"/>
  <c r="G64" i="9"/>
  <c r="G39" i="9"/>
  <c r="G29" i="9"/>
  <c r="G69" i="9"/>
  <c r="G86" i="9"/>
  <c r="G55" i="9"/>
  <c r="G24" i="9"/>
  <c r="G16" i="9"/>
  <c r="G8" i="9"/>
  <c r="G78" i="9"/>
  <c r="G13" i="9"/>
  <c r="G45" i="9"/>
  <c r="G61" i="9"/>
  <c r="G51" i="9"/>
  <c r="G35" i="9"/>
  <c r="G43" i="9"/>
  <c r="G63" i="9"/>
  <c r="G87" i="9"/>
  <c r="G34" i="9"/>
  <c r="G28" i="9"/>
  <c r="G82" i="9"/>
  <c r="G27" i="9"/>
  <c r="G31" i="9"/>
  <c r="G17" i="9"/>
  <c r="G59" i="9"/>
  <c r="G91" i="9"/>
  <c r="G60" i="9"/>
  <c r="G32" i="9"/>
  <c r="G52" i="9"/>
  <c r="G92" i="9"/>
  <c r="G80" i="9"/>
  <c r="G15" i="9"/>
  <c r="G41" i="9"/>
  <c r="G46" i="9"/>
  <c r="G77" i="9"/>
  <c r="G10" i="9"/>
  <c r="G68" i="9"/>
  <c r="G74" i="9"/>
  <c r="G79" i="9"/>
  <c r="G12" i="9"/>
  <c r="G47" i="9"/>
  <c r="G33" i="9"/>
  <c r="G30" i="9"/>
  <c r="G9" i="9"/>
  <c r="G95" i="9"/>
  <c r="G40" i="9"/>
  <c r="G66" i="9"/>
  <c r="G36" i="9"/>
  <c r="G70" i="9"/>
  <c r="K18" i="8"/>
  <c r="K120" i="8" s="1"/>
  <c r="J120" i="8"/>
  <c r="R65" i="6"/>
  <c r="R34" i="6"/>
  <c r="R45" i="6"/>
  <c r="R73" i="6"/>
  <c r="R74" i="6"/>
  <c r="R15" i="6"/>
  <c r="R76" i="6"/>
  <c r="R78" i="6"/>
  <c r="R56" i="6"/>
  <c r="R80" i="6"/>
  <c r="R81" i="6"/>
  <c r="R83" i="6"/>
  <c r="R84" i="6"/>
  <c r="R37" i="6"/>
  <c r="R87" i="6"/>
  <c r="R90" i="6"/>
  <c r="R91" i="6"/>
  <c r="R38" i="6"/>
  <c r="R40" i="6"/>
  <c r="R93" i="6"/>
  <c r="R31" i="6"/>
  <c r="R22" i="6"/>
  <c r="R55" i="6"/>
  <c r="R44" i="6"/>
  <c r="F33" i="5"/>
  <c r="F78" i="5"/>
  <c r="F29" i="5"/>
  <c r="F87" i="5"/>
  <c r="F81" i="5"/>
  <c r="F83" i="5"/>
  <c r="F76" i="5"/>
  <c r="F88" i="5"/>
  <c r="F52" i="5"/>
  <c r="F40" i="5"/>
  <c r="F44" i="5"/>
  <c r="F80" i="5"/>
  <c r="F69" i="5"/>
  <c r="F68" i="5"/>
  <c r="F20" i="5"/>
  <c r="F89" i="5"/>
  <c r="F53" i="5"/>
  <c r="F90" i="5"/>
  <c r="F28" i="5"/>
  <c r="F91" i="5"/>
  <c r="G91" i="5" s="1"/>
  <c r="F45" i="5"/>
  <c r="F41" i="5"/>
  <c r="F18" i="5"/>
  <c r="F92" i="5"/>
  <c r="F55" i="5"/>
  <c r="F24" i="5"/>
  <c r="F62" i="5"/>
  <c r="F23" i="5"/>
  <c r="F38" i="5"/>
  <c r="F93" i="5"/>
  <c r="F54" i="5"/>
  <c r="F82" i="5"/>
  <c r="F17" i="5"/>
  <c r="F36" i="5"/>
  <c r="F39" i="5"/>
  <c r="F21" i="5"/>
  <c r="F15" i="5"/>
  <c r="F14" i="5"/>
  <c r="F70" i="5"/>
  <c r="F75" i="5"/>
  <c r="F30" i="5"/>
  <c r="F51" i="5"/>
  <c r="F12" i="5"/>
  <c r="F61" i="5"/>
  <c r="F74" i="5"/>
  <c r="F13" i="5"/>
  <c r="F63" i="5"/>
  <c r="F94" i="5"/>
  <c r="F95" i="5"/>
  <c r="F59" i="5"/>
  <c r="F31" i="5"/>
  <c r="F22" i="5"/>
  <c r="F32" i="5"/>
  <c r="F77" i="5"/>
  <c r="F58" i="5"/>
  <c r="G28" i="5" s="1"/>
  <c r="F26" i="5"/>
  <c r="G87" i="5" s="1"/>
  <c r="F19" i="5"/>
  <c r="F67" i="5"/>
  <c r="F25" i="5"/>
  <c r="F72" i="5"/>
  <c r="F96" i="5"/>
  <c r="F71" i="5"/>
  <c r="F50" i="5"/>
  <c r="F60" i="5"/>
  <c r="F10" i="5"/>
  <c r="F42" i="5"/>
  <c r="F57" i="5"/>
  <c r="F34" i="5"/>
  <c r="F8" i="5"/>
  <c r="F65" i="5"/>
  <c r="F9" i="5"/>
  <c r="F85" i="5"/>
  <c r="F37" i="5"/>
  <c r="F84" i="5"/>
  <c r="F43" i="5"/>
  <c r="F35" i="5"/>
  <c r="F16" i="5"/>
  <c r="F46" i="5"/>
  <c r="F56" i="5"/>
  <c r="F11" i="5"/>
  <c r="F48" i="5"/>
  <c r="F79" i="5"/>
  <c r="F73" i="5"/>
  <c r="F49" i="5"/>
  <c r="F27" i="5"/>
  <c r="F64" i="5"/>
  <c r="F47" i="5"/>
  <c r="F86" i="5"/>
  <c r="F33" i="3"/>
  <c r="F45" i="3"/>
  <c r="F7" i="3"/>
  <c r="F42" i="3"/>
  <c r="F25" i="3"/>
  <c r="F11" i="3"/>
  <c r="F30" i="3"/>
  <c r="F31" i="3"/>
  <c r="F24" i="3"/>
  <c r="F20" i="3"/>
  <c r="F26" i="3"/>
  <c r="F34" i="3"/>
  <c r="F44" i="3"/>
  <c r="F16" i="3"/>
  <c r="F14" i="3"/>
  <c r="F29" i="3"/>
  <c r="F18" i="3"/>
  <c r="F19" i="3"/>
  <c r="F15" i="3"/>
  <c r="F48" i="3"/>
  <c r="F39" i="3"/>
  <c r="F38" i="3"/>
  <c r="F32" i="3"/>
  <c r="F22" i="3"/>
  <c r="F37" i="3"/>
  <c r="F27" i="3"/>
  <c r="G19" i="3" s="1"/>
  <c r="F28" i="3"/>
  <c r="F41" i="3"/>
  <c r="F23" i="3"/>
  <c r="F9" i="3"/>
  <c r="F12" i="3"/>
  <c r="G26" i="3" s="1"/>
  <c r="F13" i="3"/>
  <c r="F43" i="3"/>
  <c r="F46" i="3"/>
  <c r="F8" i="3"/>
  <c r="F21" i="3"/>
  <c r="F36" i="3"/>
  <c r="G40" i="3" s="1"/>
  <c r="F47" i="3"/>
  <c r="G20" i="3" s="1"/>
  <c r="F35" i="3"/>
  <c r="G8" i="3" s="1"/>
  <c r="F17" i="3"/>
  <c r="F10" i="3"/>
  <c r="F38" i="2"/>
  <c r="F16" i="2"/>
  <c r="F12" i="2"/>
  <c r="F21" i="2"/>
  <c r="F49" i="2"/>
  <c r="F29" i="2"/>
  <c r="F59" i="2"/>
  <c r="G59" i="2" s="1"/>
  <c r="F40" i="2"/>
  <c r="F57" i="2"/>
  <c r="F64" i="2"/>
  <c r="F35" i="2"/>
  <c r="F69" i="2"/>
  <c r="F95" i="2"/>
  <c r="F28" i="2"/>
  <c r="F68" i="2"/>
  <c r="G68" i="2" s="1"/>
  <c r="F58" i="2"/>
  <c r="G58" i="2" s="1"/>
  <c r="F36" i="2"/>
  <c r="F10" i="2"/>
  <c r="F93" i="2"/>
  <c r="F63" i="2"/>
  <c r="F19" i="2"/>
  <c r="F51" i="2"/>
  <c r="F74" i="2"/>
  <c r="F18" i="2"/>
  <c r="G18" i="2" s="1"/>
  <c r="F43" i="2"/>
  <c r="F94" i="2"/>
  <c r="F27" i="2"/>
  <c r="F52" i="2"/>
  <c r="G89" i="2" s="1"/>
  <c r="F34" i="2"/>
  <c r="F26" i="2"/>
  <c r="F54" i="2"/>
  <c r="F50" i="2"/>
  <c r="G50" i="2" s="1"/>
  <c r="F47" i="2"/>
  <c r="F99" i="2"/>
  <c r="F81" i="2"/>
  <c r="F48" i="2"/>
  <c r="F61" i="2"/>
  <c r="G61" i="2" s="1"/>
  <c r="F44" i="2"/>
  <c r="G44" i="2" s="1"/>
  <c r="F13" i="2"/>
  <c r="F75" i="2"/>
  <c r="F56" i="2"/>
  <c r="F24" i="2"/>
  <c r="F31" i="2"/>
  <c r="F42" i="2"/>
  <c r="G42" i="2" s="1"/>
  <c r="F60" i="2"/>
  <c r="F85" i="2"/>
  <c r="F82" i="2"/>
  <c r="G98" i="2"/>
  <c r="F46" i="2"/>
  <c r="F86" i="2"/>
  <c r="F9" i="2"/>
  <c r="F65" i="2"/>
  <c r="F88" i="2"/>
  <c r="F83" i="2"/>
  <c r="G83" i="2" s="1"/>
  <c r="F70" i="2"/>
  <c r="F78" i="2"/>
  <c r="G78" i="2" s="1"/>
  <c r="F25" i="2"/>
  <c r="F41" i="2"/>
  <c r="G41" i="2" s="1"/>
  <c r="F37" i="2"/>
  <c r="G37" i="2" s="1"/>
  <c r="F90" i="2"/>
  <c r="F53" i="2"/>
  <c r="F66" i="2"/>
  <c r="F67" i="2"/>
  <c r="F91" i="2"/>
  <c r="G92" i="2" s="1"/>
  <c r="F96" i="2"/>
  <c r="F20" i="2"/>
  <c r="F97" i="2"/>
  <c r="F72" i="2"/>
  <c r="F71" i="2"/>
  <c r="F77" i="2"/>
  <c r="F15" i="2"/>
  <c r="F14" i="2"/>
  <c r="F62" i="2"/>
  <c r="F32" i="2"/>
  <c r="F87" i="2"/>
  <c r="F17" i="2"/>
  <c r="F55" i="2"/>
  <c r="F73" i="2"/>
  <c r="F11" i="2"/>
  <c r="F79" i="2"/>
  <c r="F23" i="2"/>
  <c r="F76" i="2"/>
  <c r="F33" i="2"/>
  <c r="F39" i="2"/>
  <c r="F80" i="2"/>
  <c r="F30" i="2"/>
  <c r="F45" i="2"/>
  <c r="F8" i="2"/>
  <c r="F84" i="2"/>
  <c r="F22" i="2"/>
  <c r="F60" i="1"/>
  <c r="G60" i="1" s="1"/>
  <c r="F14" i="1"/>
  <c r="G14" i="1" s="1"/>
  <c r="F95" i="1"/>
  <c r="G95" i="1" s="1"/>
  <c r="F56" i="1"/>
  <c r="G56" i="1" s="1"/>
  <c r="F13" i="1"/>
  <c r="G13" i="1" s="1"/>
  <c r="F90" i="1"/>
  <c r="G90" i="1" s="1"/>
  <c r="F25" i="1"/>
  <c r="G25" i="1" s="1"/>
  <c r="F10" i="1"/>
  <c r="G10" i="1" s="1"/>
  <c r="F88" i="1"/>
  <c r="G88" i="1" s="1"/>
  <c r="F53" i="1"/>
  <c r="G53" i="1" s="1"/>
  <c r="F84" i="1"/>
  <c r="G84" i="1" s="1"/>
  <c r="F51" i="1"/>
  <c r="G51" i="1" s="1"/>
  <c r="F59" i="1"/>
  <c r="G59" i="1" s="1"/>
  <c r="F35" i="1"/>
  <c r="G35" i="1" s="1"/>
  <c r="F21" i="1"/>
  <c r="G21" i="1" s="1"/>
  <c r="F72" i="1"/>
  <c r="G72" i="1" s="1"/>
  <c r="G34" i="1"/>
  <c r="F8" i="1"/>
  <c r="F57" i="1"/>
  <c r="G57" i="1" s="1"/>
  <c r="F47" i="1"/>
  <c r="G47" i="1" s="1"/>
  <c r="F94" i="1"/>
  <c r="G94" i="1" s="1"/>
  <c r="F11" i="1"/>
  <c r="G11" i="1" s="1"/>
  <c r="F68" i="1"/>
  <c r="G68" i="1" s="1"/>
  <c r="F52" i="1"/>
  <c r="G52" i="1" s="1"/>
  <c r="F12" i="1"/>
  <c r="G12" i="1" s="1"/>
  <c r="F15" i="1"/>
  <c r="G15" i="1" s="1"/>
  <c r="F67" i="1"/>
  <c r="G67" i="1" s="1"/>
  <c r="F27" i="1"/>
  <c r="G27" i="1" s="1"/>
  <c r="F76" i="1"/>
  <c r="G76" i="1" s="1"/>
  <c r="F44" i="1"/>
  <c r="G44" i="1" s="1"/>
  <c r="F41" i="1"/>
  <c r="G41" i="1" s="1"/>
  <c r="F23" i="1"/>
  <c r="G23" i="1" s="1"/>
  <c r="F49" i="1"/>
  <c r="G49" i="1" s="1"/>
  <c r="F63" i="1"/>
  <c r="G63" i="1" s="1"/>
  <c r="F48" i="1"/>
  <c r="G48" i="1" s="1"/>
  <c r="F91" i="1"/>
  <c r="G91" i="1" s="1"/>
  <c r="F46" i="1"/>
  <c r="G46" i="1" s="1"/>
  <c r="F28" i="1"/>
  <c r="G28" i="1" s="1"/>
  <c r="F58" i="1"/>
  <c r="G58" i="1" s="1"/>
  <c r="F42" i="1"/>
  <c r="G42" i="1" s="1"/>
  <c r="F38" i="1"/>
  <c r="G38" i="1" s="1"/>
  <c r="F40" i="1"/>
  <c r="G40" i="1" s="1"/>
  <c r="F9" i="1"/>
  <c r="G9" i="1" s="1"/>
  <c r="F19" i="1"/>
  <c r="G19" i="1" s="1"/>
  <c r="F54" i="1"/>
  <c r="G54" i="1" s="1"/>
  <c r="F43" i="1"/>
  <c r="G43" i="1" s="1"/>
  <c r="F74" i="1"/>
  <c r="G74" i="1" s="1"/>
  <c r="F75" i="1"/>
  <c r="G75" i="1" s="1"/>
  <c r="F65" i="1"/>
  <c r="G65" i="1" s="1"/>
  <c r="F61" i="1"/>
  <c r="G61" i="1" s="1"/>
  <c r="F86" i="1"/>
  <c r="G86" i="1" s="1"/>
  <c r="F87" i="1"/>
  <c r="G87" i="1" s="1"/>
  <c r="F66" i="1"/>
  <c r="G66" i="1" s="1"/>
  <c r="F29" i="1"/>
  <c r="G29" i="1" s="1"/>
  <c r="F50" i="1"/>
  <c r="G50" i="1" s="1"/>
  <c r="F79" i="1"/>
  <c r="G79" i="1" s="1"/>
  <c r="F37" i="1"/>
  <c r="G37" i="1" s="1"/>
  <c r="F31" i="1"/>
  <c r="G31" i="1" s="1"/>
  <c r="F22" i="1"/>
  <c r="G22" i="1" s="1"/>
  <c r="F71" i="1"/>
  <c r="G71" i="1" s="1"/>
  <c r="F78" i="1"/>
  <c r="G78" i="1" s="1"/>
  <c r="F32" i="1"/>
  <c r="G32" i="1" s="1"/>
  <c r="F92" i="1"/>
  <c r="G92" i="1" s="1"/>
  <c r="F80" i="1"/>
  <c r="G80" i="1" s="1"/>
  <c r="F16" i="1"/>
  <c r="G16" i="1" s="1"/>
  <c r="F24" i="1"/>
  <c r="G24" i="1" s="1"/>
  <c r="F85" i="1"/>
  <c r="G85" i="1" s="1"/>
  <c r="F62" i="1"/>
  <c r="G62" i="1" s="1"/>
  <c r="F55" i="1"/>
  <c r="G55" i="1" s="1"/>
  <c r="F77" i="1"/>
  <c r="G77" i="1" s="1"/>
  <c r="F81" i="1"/>
  <c r="G81" i="1" s="1"/>
  <c r="G73" i="1"/>
  <c r="F70" i="1"/>
  <c r="G70" i="1" s="1"/>
  <c r="F39" i="1"/>
  <c r="G39" i="1" s="1"/>
  <c r="F69" i="1"/>
  <c r="G69" i="1" s="1"/>
  <c r="F93" i="1"/>
  <c r="G93" i="1" s="1"/>
  <c r="F64" i="1"/>
  <c r="G64" i="1" s="1"/>
  <c r="F82" i="1"/>
  <c r="G82" i="1" s="1"/>
  <c r="F45" i="1"/>
  <c r="G45" i="1" s="1"/>
  <c r="F83" i="1"/>
  <c r="G83" i="1" s="1"/>
  <c r="F33" i="1"/>
  <c r="G33" i="1" s="1"/>
  <c r="F96" i="1"/>
  <c r="G96" i="1" s="1"/>
  <c r="F89" i="1"/>
  <c r="G89" i="1" s="1"/>
  <c r="F30" i="1"/>
  <c r="G30" i="1" s="1"/>
  <c r="F20" i="1"/>
  <c r="G20" i="1" s="1"/>
  <c r="F26" i="1"/>
  <c r="G26" i="1" s="1"/>
  <c r="F17" i="1"/>
  <c r="G17" i="1" s="1"/>
  <c r="F66" i="5"/>
  <c r="G7" i="5" s="1"/>
  <c r="F64" i="11"/>
  <c r="G64" i="11" s="1"/>
  <c r="E59" i="10"/>
  <c r="F59" i="10" s="1"/>
  <c r="F42" i="9"/>
  <c r="G7" i="9" s="1"/>
  <c r="G7" i="2"/>
  <c r="G69" i="5" l="1"/>
  <c r="G25" i="3"/>
  <c r="G8" i="1"/>
  <c r="G47" i="2"/>
  <c r="G40" i="2"/>
  <c r="G33" i="5"/>
  <c r="G95" i="5"/>
  <c r="G38" i="5"/>
  <c r="G32" i="5"/>
  <c r="G52" i="5"/>
  <c r="G15" i="5"/>
  <c r="G55" i="5"/>
  <c r="G82" i="5"/>
  <c r="G45" i="5"/>
  <c r="G17" i="5"/>
  <c r="G41" i="3"/>
  <c r="G99" i="2"/>
  <c r="G11" i="3"/>
  <c r="G45" i="3"/>
  <c r="G26" i="5"/>
  <c r="G88" i="5"/>
  <c r="G16" i="3"/>
  <c r="G65" i="5"/>
  <c r="G22" i="5"/>
  <c r="G75" i="5"/>
  <c r="G51" i="2"/>
  <c r="G18" i="3"/>
  <c r="G23" i="5"/>
  <c r="G89" i="5"/>
  <c r="G35" i="2"/>
  <c r="G82" i="2"/>
  <c r="G90" i="5"/>
  <c r="G46" i="5"/>
  <c r="G30" i="5"/>
  <c r="G85" i="5"/>
  <c r="G16" i="5"/>
  <c r="G50" i="5"/>
  <c r="G48" i="5"/>
  <c r="G53" i="5"/>
  <c r="G71" i="5"/>
  <c r="G52" i="2"/>
  <c r="G54" i="2"/>
  <c r="G45" i="2"/>
  <c r="G85" i="2"/>
  <c r="F97" i="11"/>
  <c r="G97" i="11"/>
  <c r="G43" i="5"/>
  <c r="G62" i="5"/>
  <c r="G25" i="5"/>
  <c r="G68" i="5"/>
  <c r="G40" i="5"/>
  <c r="G64" i="5"/>
  <c r="G78" i="5"/>
  <c r="G74" i="5"/>
  <c r="G63" i="5"/>
  <c r="G54" i="5"/>
  <c r="G18" i="5"/>
  <c r="G76" i="5"/>
  <c r="G24" i="5"/>
  <c r="F49" i="3"/>
  <c r="G17" i="3"/>
  <c r="G10" i="3"/>
  <c r="G29" i="3"/>
  <c r="G42" i="3"/>
  <c r="G32" i="3"/>
  <c r="G28" i="3"/>
  <c r="G48" i="3"/>
  <c r="G35" i="3"/>
  <c r="G43" i="3"/>
  <c r="G23" i="3"/>
  <c r="G34" i="3"/>
  <c r="G23" i="2"/>
  <c r="G49" i="2"/>
  <c r="G53" i="2"/>
  <c r="G32" i="2"/>
  <c r="G20" i="2"/>
  <c r="G28" i="2"/>
  <c r="G14" i="2"/>
  <c r="G17" i="2"/>
  <c r="G25" i="2"/>
  <c r="G80" i="2"/>
  <c r="G64" i="2"/>
  <c r="G19" i="2"/>
  <c r="G12" i="2"/>
  <c r="G29" i="2"/>
  <c r="G56" i="2"/>
  <c r="G57" i="2"/>
  <c r="G38" i="2"/>
  <c r="G13" i="2"/>
  <c r="G48" i="2"/>
  <c r="G94" i="2"/>
  <c r="G43" i="2"/>
  <c r="G74" i="2"/>
  <c r="G42" i="9"/>
  <c r="R85" i="6"/>
  <c r="R42" i="6"/>
  <c r="R59" i="6"/>
  <c r="R43" i="6"/>
  <c r="R57" i="6"/>
  <c r="R79" i="6"/>
  <c r="R54" i="6"/>
  <c r="R53" i="6"/>
  <c r="R92" i="6"/>
  <c r="R26" i="6"/>
  <c r="R89" i="6"/>
  <c r="R62" i="6"/>
  <c r="R11" i="6"/>
  <c r="R82" i="6"/>
  <c r="R17" i="6"/>
  <c r="R36" i="6"/>
  <c r="R27" i="6"/>
  <c r="R47" i="6"/>
  <c r="R52" i="6"/>
  <c r="R77" i="6"/>
  <c r="R95" i="6"/>
  <c r="R86" i="6"/>
  <c r="R20" i="6"/>
  <c r="R94" i="6"/>
  <c r="R48" i="6"/>
  <c r="R9" i="6"/>
  <c r="R35" i="6"/>
  <c r="R25" i="6"/>
  <c r="R24" i="6"/>
  <c r="R60" i="6"/>
  <c r="R32" i="6"/>
  <c r="R71" i="6"/>
  <c r="R69" i="6"/>
  <c r="R23" i="6"/>
  <c r="R61" i="6"/>
  <c r="R19" i="6"/>
  <c r="R33" i="6"/>
  <c r="R68" i="6"/>
  <c r="R50" i="6"/>
  <c r="R28" i="6"/>
  <c r="R12" i="6"/>
  <c r="R67" i="6"/>
  <c r="R64" i="6"/>
  <c r="R16" i="6"/>
  <c r="R39" i="6"/>
  <c r="R8" i="6"/>
  <c r="R66" i="6"/>
  <c r="R58" i="6"/>
  <c r="R51" i="6"/>
  <c r="R29" i="6"/>
  <c r="R13" i="6"/>
  <c r="R63" i="6"/>
  <c r="R21" i="6"/>
  <c r="R96" i="6"/>
  <c r="R88" i="6"/>
  <c r="R10" i="6"/>
  <c r="R72" i="6"/>
  <c r="R14" i="6"/>
  <c r="R30" i="6"/>
  <c r="R49" i="6"/>
  <c r="R46" i="6"/>
  <c r="R75" i="6"/>
  <c r="R18" i="6"/>
  <c r="R41" i="6"/>
  <c r="R70" i="6"/>
  <c r="G35" i="5"/>
  <c r="G84" i="5"/>
  <c r="G14" i="5"/>
  <c r="G10" i="5"/>
  <c r="G60" i="5"/>
  <c r="G70" i="5"/>
  <c r="G57" i="5"/>
  <c r="G83" i="5"/>
  <c r="G81" i="5"/>
  <c r="G13" i="5"/>
  <c r="G12" i="5"/>
  <c r="G94" i="5"/>
  <c r="G47" i="5"/>
  <c r="G72" i="5"/>
  <c r="G77" i="5"/>
  <c r="G37" i="5"/>
  <c r="G93" i="5"/>
  <c r="G59" i="5"/>
  <c r="G42" i="5"/>
  <c r="G9" i="5"/>
  <c r="G67" i="5"/>
  <c r="G31" i="5"/>
  <c r="G92" i="5"/>
  <c r="G51" i="5"/>
  <c r="G8" i="5"/>
  <c r="G80" i="5"/>
  <c r="G58" i="5"/>
  <c r="G41" i="5"/>
  <c r="G27" i="5"/>
  <c r="G21" i="5"/>
  <c r="G19" i="5"/>
  <c r="G56" i="5"/>
  <c r="G44" i="5"/>
  <c r="G61" i="5"/>
  <c r="G39" i="5"/>
  <c r="G34" i="5"/>
  <c r="G79" i="5"/>
  <c r="G29" i="5"/>
  <c r="G66" i="5"/>
  <c r="G96" i="5"/>
  <c r="G49" i="5"/>
  <c r="G86" i="5"/>
  <c r="G11" i="5"/>
  <c r="G36" i="5"/>
  <c r="G73" i="5"/>
  <c r="G20" i="5"/>
  <c r="G33" i="3"/>
  <c r="G13" i="3"/>
  <c r="G39" i="3"/>
  <c r="G12" i="3"/>
  <c r="G14" i="3"/>
  <c r="G37" i="3"/>
  <c r="G24" i="3"/>
  <c r="G21" i="3"/>
  <c r="G27" i="3"/>
  <c r="G15" i="3"/>
  <c r="G22" i="3"/>
  <c r="G7" i="3"/>
  <c r="G38" i="3"/>
  <c r="G36" i="3"/>
  <c r="G44" i="3"/>
  <c r="G9" i="3"/>
  <c r="G47" i="3"/>
  <c r="G46" i="3"/>
  <c r="G31" i="3"/>
  <c r="G30" i="3"/>
  <c r="G87" i="2"/>
  <c r="G30" i="2"/>
  <c r="G70" i="2"/>
  <c r="G27" i="2"/>
  <c r="G22" i="2"/>
  <c r="G71" i="2"/>
  <c r="G65" i="2"/>
  <c r="G88" i="2"/>
  <c r="G10" i="2"/>
  <c r="G90" i="2"/>
  <c r="G15" i="2"/>
  <c r="G24" i="2"/>
  <c r="G96" i="2"/>
  <c r="G75" i="2"/>
  <c r="G91" i="2"/>
  <c r="G67" i="2"/>
  <c r="G55" i="2"/>
  <c r="G21" i="2"/>
  <c r="G79" i="2"/>
  <c r="G63" i="2"/>
  <c r="G93" i="2"/>
  <c r="G66" i="2"/>
  <c r="G76" i="2"/>
  <c r="G86" i="2"/>
  <c r="G77" i="2"/>
  <c r="G62" i="2"/>
  <c r="G36" i="2"/>
  <c r="G60" i="2"/>
  <c r="G34" i="2"/>
  <c r="G72" i="2"/>
  <c r="G16" i="2"/>
  <c r="G11" i="2"/>
  <c r="G39" i="2"/>
  <c r="G9" i="2"/>
  <c r="G84" i="2"/>
  <c r="G33" i="2"/>
  <c r="G46" i="2"/>
  <c r="G8" i="2"/>
  <c r="G73" i="2"/>
  <c r="G31" i="2"/>
  <c r="G95" i="2"/>
  <c r="G97" i="2"/>
  <c r="G69" i="2"/>
  <c r="G81" i="2"/>
  <c r="G26" i="2"/>
  <c r="G49" i="3" l="1"/>
</calcChain>
</file>

<file path=xl/sharedStrings.xml><?xml version="1.0" encoding="utf-8"?>
<sst xmlns="http://schemas.openxmlformats.org/spreadsheetml/2006/main" count="2180" uniqueCount="631">
  <si>
    <r>
      <t xml:space="preserve">                       </t>
    </r>
    <r>
      <rPr>
        <b/>
        <sz val="12"/>
        <color theme="1"/>
        <rFont val="Arial"/>
        <family val="2"/>
      </rPr>
      <t xml:space="preserve">    REGISTRO DE GENERADORES DE RESIDUOS PELIGROSOS EN EL VALLE DEL CAUCA EN JURISDICCIÓN DE LA CVC
INFORME REGIONAL DE GESTIÓN PERIODO DE BALANCE 2024
Santiago de Cali, 2025</t>
    </r>
  </si>
  <si>
    <t>ÍNDICE</t>
  </si>
  <si>
    <t>Ítem</t>
  </si>
  <si>
    <t>Contenido</t>
  </si>
  <si>
    <t>Tamaño de los establecimientos según cantidad generada en el periodo de balance</t>
  </si>
  <si>
    <t>Cantidad de residuos peligrosos generada por corriente o tipo de residuo, y estado de la materia</t>
  </si>
  <si>
    <t>Cantidad de residuos peligrosos generada por los tipos de residuos de manejo especial, y estado de la materia</t>
  </si>
  <si>
    <t>Cantidad de residuos peligrosos generada por código CIIU o actividad económica, y estado de la materia</t>
  </si>
  <si>
    <t>Cantidad de residuos peligrosos generada por municipio, y estado de la materia</t>
  </si>
  <si>
    <t>Cantidad de residuos peligrosos generada por actividad económica según el tipo de manejo del residuo</t>
  </si>
  <si>
    <t>Cantidad de residuos peligrosos almacenada por corriente y estado de la materia</t>
  </si>
  <si>
    <t>Cantidad de residuos peligrosos aprovechada según corriente de residuo y tipo de aprovechamiento</t>
  </si>
  <si>
    <t>Cantidad de residuos peligrosos aprovechados por corriente y estado de la materia</t>
  </si>
  <si>
    <t>Cantidad de residuos peligrosos tratada según corriente de residuo y tipo de tratamiento</t>
  </si>
  <si>
    <t>Cantidad de residuos peligrosos tratados por corriente y estado de la materia</t>
  </si>
  <si>
    <t>Cantidad de residuos peligrosos dispuesta según corriente de residuo y tipo de disposición final</t>
  </si>
  <si>
    <t>Cantidad de residuos peligrosos dispuestos por corriente y estado de la materia</t>
  </si>
  <si>
    <r>
      <t xml:space="preserve">                                      </t>
    </r>
    <r>
      <rPr>
        <b/>
        <sz val="11"/>
        <color theme="1"/>
        <rFont val="Calibri"/>
        <family val="2"/>
        <scheme val="minor"/>
      </rPr>
      <t xml:space="preserve">     REGISTRO DE GENERADORES DE RESIDUOS PELIGROSOS EN EL VALLE DEL CAUCA 
                                                   EN JURISDICCIÓN DE LA CVC
                                      INFORME REGIONAL DE GESTIÓN PERIODO DE BALANCE 2024</t>
    </r>
  </si>
  <si>
    <t>Tipo generador</t>
  </si>
  <si>
    <t>No. Generadores</t>
  </si>
  <si>
    <t>% No. generadores</t>
  </si>
  <si>
    <t>% de kg generados</t>
  </si>
  <si>
    <t>kg generados</t>
  </si>
  <si>
    <t>Micros</t>
  </si>
  <si>
    <t>Pequeños</t>
  </si>
  <si>
    <t>Medianos</t>
  </si>
  <si>
    <t>Grandes</t>
  </si>
  <si>
    <t>Total</t>
  </si>
  <si>
    <r>
      <t xml:space="preserve">                                      </t>
    </r>
    <r>
      <rPr>
        <b/>
        <sz val="11"/>
        <rFont val="Calibri"/>
        <family val="2"/>
        <scheme val="minor"/>
      </rPr>
      <t xml:space="preserve">     REGISTRO DE GENERADORES DE RESIDUOS PELIGROSOS EN EL VALLE DEL CAUCA 
                                                   EN JURISDICCIÓN DE LA CVC
                                      INFORME REGIONAL DE GESTIÓN PERIODO DE BALANCE 2024</t>
    </r>
  </si>
  <si>
    <t>Corriente de Residuo o Desecho Peligroso</t>
  </si>
  <si>
    <t>Sólido/ Semisólido (kg)</t>
  </si>
  <si>
    <t>Líquido (kg)</t>
  </si>
  <si>
    <t>Gaseoso (kg)</t>
  </si>
  <si>
    <t>Total (kg)</t>
  </si>
  <si>
    <t>Total (ton)</t>
  </si>
  <si>
    <t>TOTAL (kg)</t>
  </si>
  <si>
    <t>Y18</t>
  </si>
  <si>
    <t>Y18 - Residuos resultantes de las operaciones de eliminación de desechos industriales.</t>
  </si>
  <si>
    <t>Y1.2</t>
  </si>
  <si>
    <t>Y1.2 - Desechos clínicos BIOSANITARIOS resultantes de la atención en salud en Hospitales, consultorios, clínicas y otros</t>
  </si>
  <si>
    <t>Y8.1</t>
  </si>
  <si>
    <t>Y8.1 - Aceite lubricante usado (ej. aceite lubricante mineral, sintético, hidráulico usado)</t>
  </si>
  <si>
    <t>Y9.3</t>
  </si>
  <si>
    <t>Y9.3 - Sólidos o semisólidos impregnados con hidrocarburo (ej. tierra, suelo, arena)</t>
  </si>
  <si>
    <t>Y9.4</t>
  </si>
  <si>
    <t>Y9.4 - Mezclas o emulsiones líquidas de agua con hidrocarburo, con contenido de sólidos 3%)</t>
  </si>
  <si>
    <t>Y31</t>
  </si>
  <si>
    <t>Y31 - Desechos que tengan como constituyentes: Plomo, compuestos de plomo.</t>
  </si>
  <si>
    <t>Y9.1</t>
  </si>
  <si>
    <t>Y9.1 - Lodos y cortes de perforación base aceite, borras y lodos aceitosos</t>
  </si>
  <si>
    <t>Y9.2</t>
  </si>
  <si>
    <t>Y9.2 - Elementos o materiales contaminados con hidrocarburos (ej. EPP, estopas, textiles, plásticos, caucho, sierras, geomembranas).</t>
  </si>
  <si>
    <t>Y1.1</t>
  </si>
  <si>
    <t>Y1.1 - Desechos clínicos ANATOMOPATOLÓGICOS resultantes de la atención en salud en Hospitales, consultorios, clínicas y otros</t>
  </si>
  <si>
    <t>Y8.2</t>
  </si>
  <si>
    <t>Y8.2 - Elementos o materiales contaminados con aceite lubricante usado (ej. EPP, estopas, trapos, filtros, cauchos, aserrín, plásticos, grasas minerales, tapas casing)</t>
  </si>
  <si>
    <t>A3020.1</t>
  </si>
  <si>
    <t>A3020.1 - Aceite lubricante usado (ej. aceite lubricante mineral, sintético, hidráulico usado)</t>
  </si>
  <si>
    <t>A1180</t>
  </si>
  <si>
    <t>A1180 - Montajes eléctricos y electrónicos de desecho o restos de éstos que contengan componentes como acumuladores y otras baterías incluidos en la lista A, interruptores de mercurio, vidrios de tubos de rayos catódicos y otros vidrios activados y capacitadores de PCB, o contaminados con constituyentes del Anexo I (por ejemplo, cadmio, mercurio, plomo, bifenilo policlorado) en tal grado que posean alguna de las características del Anexo III (véase la entrada correspondiente en la lista B B1110) .</t>
  </si>
  <si>
    <t>A4060.4</t>
  </si>
  <si>
    <t>A4060.4 - Mezclas o emulsiones líquidas de agua con hidrocarburo con contenido de sólidos 3%)</t>
  </si>
  <si>
    <t>Y9.6</t>
  </si>
  <si>
    <t>Y9.6 - Otras mezclas y emulsiones de desechos de aceite y agua o de hidrocarburos y agua, no clasificadas previamente</t>
  </si>
  <si>
    <t>Y4.5</t>
  </si>
  <si>
    <t>Y4.5 - Envases, recipientes, canecas, bidones o contenedores que contienen o que están contaminados con plaguicidas, biocidas o productos fitofarmacéuticos</t>
  </si>
  <si>
    <t>Y12</t>
  </si>
  <si>
    <t>Y12 - Desechos resultantes de la producción, preparación y utilización de tintas, colorantes, pigmentos, pinturas, lacas o barnices.</t>
  </si>
  <si>
    <t>Y3.2</t>
  </si>
  <si>
    <t>Y3.2 - Desechos de medicamentos y productos farmacéuticos consumidos o parcialmente consumidos incluyendo sus envases y/o empaques.</t>
  </si>
  <si>
    <t>Y1.3</t>
  </si>
  <si>
    <t>Y1.3 - Desechos clínicos CORTOPUNZANTES resultantes de la atención en salud en Hospitales, consultorios, clínicas y otros</t>
  </si>
  <si>
    <t>A4060.6</t>
  </si>
  <si>
    <t>A4060.6 - Otras mezclas y emulsiones de desechos de aceite y agua o de hidrocarburos y agua, no clasificadas previamente</t>
  </si>
  <si>
    <t>Y3.1</t>
  </si>
  <si>
    <t>Y3.1 - Desechos de medicamentos y productos farmacéuticos vencidos o deteriorados incluyendo sus envases y/o empaques.</t>
  </si>
  <si>
    <t>Y8.5</t>
  </si>
  <si>
    <t>Y8.5 - Aceites dieléctricos de desecho con una concentración menor a 50 mg/kg (50 ppm) de PCB. Si el aceite dieléctrico contiene 50 ppm o más de PCB, clasifíquelo por las corrientes Y10.2 o A3180.2</t>
  </si>
  <si>
    <t>A4060.1</t>
  </si>
  <si>
    <t>A4060.1 - Lodos y cortes de perforación base aceite, borras y lodos aceitosos</t>
  </si>
  <si>
    <t>A3020.2</t>
  </si>
  <si>
    <t>A3020.2 - Elementos o materiales contaminados con aceite lubricante usado (ej. EPP, estopas, trapos, filtros, cauchos, aserrín, plásticos, grasas minerales, tapas casing)</t>
  </si>
  <si>
    <t>Y14</t>
  </si>
  <si>
    <t>Y14 - Sustancias químicas de desecho, no identificadas o nuevas, resultantes de la investigación y el desarrollo o de las actividades de enseñanza y cuyos efectos en el ser humano o el medio ambiente no se conozcan.</t>
  </si>
  <si>
    <t>A4140</t>
  </si>
  <si>
    <t>A4140 - Desechos consistentes o que contienen productos químicos que no responden a las especificaciones o caducados correspondientes a las categorías del anexo I, y que muestran las características peligrosas del Anexo III.</t>
  </si>
  <si>
    <t>A4020.1</t>
  </si>
  <si>
    <t>A4020.1 - Desechos clínicos y afines ANATOMOPATOLÓGICOS</t>
  </si>
  <si>
    <t>A4020.2</t>
  </si>
  <si>
    <t>A4020.2 - Desechos clínicos y afines BIOSANITARIOS</t>
  </si>
  <si>
    <t>A4130.1</t>
  </si>
  <si>
    <t>A4130.1 - Otros envases, recipientes, canecas, bidones o contenedores que contienen o que están contaminados con productos o sustancias químicas peligrosas, DIFERENTES a plaguicidas, biocidas, productos fitofarmacéuticos (Y4.5/A4030.5), hidrocarburos (Y9.5/A4060.5), aceites usados (Y8.6/A3020.6), PCB (Y10.4/A3180.4), sustancias CFC, HCFC, HFC y halones (Y45.6).</t>
  </si>
  <si>
    <t>Y8.3</t>
  </si>
  <si>
    <t>Y8.3 - Lodos, tierra o sedimentos impregnados de aceite lubricante usado</t>
  </si>
  <si>
    <t>Y4.2</t>
  </si>
  <si>
    <t>Y4.2 - Elementos o materiales contaminados con plaguicidas, biocidas, productos fitofarmacéuticos (ej. EPP, estopas, trapos, cauchos, aserrín, arena, materiales de embalaje)</t>
  </si>
  <si>
    <t>Y9.5</t>
  </si>
  <si>
    <t>Y9.5 - Envases, recipientes, canecas, bidones o contenedores que contienen o que están contaminados con hidrocarburos.</t>
  </si>
  <si>
    <t>A3020.6</t>
  </si>
  <si>
    <t>A3020.6 - Envases, recipientes, canecas, bidones o contenedores que contienen o que están contaminados con aceites usados</t>
  </si>
  <si>
    <t>Y8.4</t>
  </si>
  <si>
    <t>Y8.4 - Mezclas de aceite lubricante usado con agua</t>
  </si>
  <si>
    <t>Y13</t>
  </si>
  <si>
    <t>Y13 - Desechos resultantes de la producción, preparación y utilización de resinas, látex, plastificantes o colas y adhesivos.</t>
  </si>
  <si>
    <t>Y4.6</t>
  </si>
  <si>
    <t>Y4.6 - Otros residuos de plaguicidas, biocidas o productos fitofarmacéuticos no clasificados previamente</t>
  </si>
  <si>
    <t>A4020.4</t>
  </si>
  <si>
    <t>A4020.4 - Desechos clínicos y afines DE ANIMALES</t>
  </si>
  <si>
    <t>Y36</t>
  </si>
  <si>
    <t>Y36 - Desechos que tengan como constituyente Asbesto (polvo y fibras).</t>
  </si>
  <si>
    <t>Y34</t>
  </si>
  <si>
    <t>Y34 - Desechos que tengan como constituyentes: Soluciones ácidas o ácidos en forma sólida.</t>
  </si>
  <si>
    <t>Y8.6</t>
  </si>
  <si>
    <t>Y8.6 - Envases, recipientes, canecas, bidones o contenedores que contienen o que están contaminados con aceites usados</t>
  </si>
  <si>
    <t>A1160</t>
  </si>
  <si>
    <t>A1160 - Acumuladores de plomo de desecho, enteros o triturados.</t>
  </si>
  <si>
    <t>Y35</t>
  </si>
  <si>
    <t>Y35 - Desechos que tengan como constituyentes: Soluciones básicas o bases en forma sólida.</t>
  </si>
  <si>
    <t>A4030.5</t>
  </si>
  <si>
    <t>A4030.5 - Envases, recipientes, canecas, bidones o contenedores que contienen o que están contaminados con plaguicidas, biocidas o productos fitofarmacéuticos</t>
  </si>
  <si>
    <t>Y29.2</t>
  </si>
  <si>
    <t>Y29.2 - Desechos que contienen mercurio o compuestos de mercurio (ej. Lámparas fluorescentes compactas o lineales, lámparas de vapor de mercurio, amalgama dental, termómetros de mercurio, manómetros no electrónicos).</t>
  </si>
  <si>
    <t>A4100</t>
  </si>
  <si>
    <t>A4100 - Desechos resultantes de la utilización de dispositivos de control de la contaminación industrial para la depuración de los gases industriales, pero con exclusión de los desechos especificados en la lista B.</t>
  </si>
  <si>
    <t>Y6</t>
  </si>
  <si>
    <t>Y6 - Desechos resultantes de la producción, la preparación y la utilización de disolventes orgánicos.</t>
  </si>
  <si>
    <t>A1010</t>
  </si>
  <si>
    <t>A1010 - Desechos metálicos y desechos que contengan aleaciones de cualquiera de las sustancias siguientes: Antimonio, Arsénico, Berilio, Cadmio, Plomo, Mercurio, Selenio, Telurio, Talio, pero excluidos los desechos que figuran específicamente en la lista B.</t>
  </si>
  <si>
    <t>Y10.1</t>
  </si>
  <si>
    <t>Y10.1 - Equipos desechados: equipos que hayan contenido o contengan aceites dieléctricos con una concentración mayor a 50 ppm de PCB o carcazas cuando la superficie sólida presente un contenido de PCB mayor o igual a 10 microgramos/dm2</t>
  </si>
  <si>
    <t>A4060.2</t>
  </si>
  <si>
    <t>A4060.2 - Elementos o materiales contaminados con hidrocarburos (ej. EPP, estopas, textiles, plásticos, caucho, sierras, geomembranas).</t>
  </si>
  <si>
    <t>Y41.1</t>
  </si>
  <si>
    <t>Y41.1 - Desechos que tengan como constituyentes: solventes orgánicos halogenados de sustancias clorofluorocarbonadas (CFC), hidroclorofluorocarbonadas (HCFC), hidrofluorocarbonadas (HFC), Tetracloruro de Carbono (TCC), Metilcloroformo (1,1,1-Tricloroetano) y mezclas de estas sustancias. Reporte aquí únicamente el peso del solvente; los envases o cilindros vacíos repórtelos por la corriente Y45.6</t>
  </si>
  <si>
    <t>Y16</t>
  </si>
  <si>
    <t>Y16 - Desechos resultantes de la producción, preparación y utilización de productos químicos y materiales para fines fotográficos.</t>
  </si>
  <si>
    <t>Y17</t>
  </si>
  <si>
    <t>Y17 - Desechos resultantes del tratamiento de superficie de metales y plásticos.</t>
  </si>
  <si>
    <t>Y45.4</t>
  </si>
  <si>
    <t>Y45.4 - Residuos o desechos de sustancias o contaminados con halones utilizados como: refrigerantes, agentes espumantes, propelentes o agentes de extinción de incendios. Reporte aquí únicamente el peso de la sustancia y reporte los envases o cilindros vacíos por la corriente Y45.6</t>
  </si>
  <si>
    <t>A3050</t>
  </si>
  <si>
    <t>A3050 - Desechos resultantes de la producción, preparación y utilización de resinas, látex, plastificantes o colas/adhesivos excepto los desechos especificados en la lista B (véase el apartado correspondiente en la lista B B4020).</t>
  </si>
  <si>
    <t>Y23</t>
  </si>
  <si>
    <t>Y23 - Desechos que tengan como constituyentes: Compuestos de zinc.</t>
  </si>
  <si>
    <t>A3140</t>
  </si>
  <si>
    <t>A3140 - Desechos de disolventes orgánicos no halogenados pero con exclusión de los desechos especificados en la lista B.</t>
  </si>
  <si>
    <t>Y8.7</t>
  </si>
  <si>
    <t>Y8.7 - Otros desechos de mezclas de aceite y agua no clasificados previamente</t>
  </si>
  <si>
    <t>A4030.2</t>
  </si>
  <si>
    <t>A4030.2 - Elementos o materiales contaminados con plaguicidas, biocidas, productos fitofarmacéuticos (ej. EPP, estopas, trapos, cauchos, aserrín, arena, materiales de embalaje)</t>
  </si>
  <si>
    <t>A1120</t>
  </si>
  <si>
    <t>A1120 - Lodos residuales, excluidos los fangos anódicos, de los sistemas de depuración electrolítica de las operaciones de refinación y extracción electrolítica del cobre.</t>
  </si>
  <si>
    <t>Y42</t>
  </si>
  <si>
    <t>Y42 - Desechos que tengan como constituyentes: Disolventes orgánicos, con exclusión de disolventes halogenados.</t>
  </si>
  <si>
    <t>A1170</t>
  </si>
  <si>
    <t>A1170 - Acumuladores de desecho sin seleccionar excluidas mezclas de acumuladores sólo de la lista B. Los acumuladores de desecho no incluidos en la lista B que contengan constituyentes del Anexo I en tal grado que los conviertan en peligrosos.</t>
  </si>
  <si>
    <t>A4020.3</t>
  </si>
  <si>
    <t>A4020.3 - Desechos clínicos y afines CORTOPUNZANTES</t>
  </si>
  <si>
    <t>A3200</t>
  </si>
  <si>
    <t>A3200 - Material bituminoso (desechos de asfalto) con contenido de alquitrán resultantes de la construcción y el mantenimiento de carreteras (obsérvese el artículo correspondiente B2130 de la lista B).</t>
  </si>
  <si>
    <t>Y4.1</t>
  </si>
  <si>
    <t>Y4.1 - Plaguicidas, biocidas, productos fitofarmacéuticos obsoletos (ej. fuera de especificaciones, caducados o en desuso)</t>
  </si>
  <si>
    <t>A4030.1</t>
  </si>
  <si>
    <t>A4030.1 - Plaguicidas, biocidas, productos fitofarmacéuticos obsoletos (ej. fuera de especificaciones, caducados o en desuso)</t>
  </si>
  <si>
    <t>Y1.4</t>
  </si>
  <si>
    <t>Y1.4 - Desechos de ANIMALES - residuos decomisos NO aprovechables</t>
  </si>
  <si>
    <t>Y45.1</t>
  </si>
  <si>
    <t>Y45.1 - Residuos o desechos de sustancias o contaminados con clorofluorocarbonos (CFC) utilizados como: refrigerantes, agentes espumantes, propelentes o agentes de extinción de incendios. Reporte aquí únicamente el peso de la sustancia y reporte los envases o cilindros vacíos por la corriente Y45.6</t>
  </si>
  <si>
    <t>A4150</t>
  </si>
  <si>
    <t>A4150 - Sustancias químicas de desecho, no identificadas o nuevas, resultantes de la investigación y el desarrollo o de las actividades de enseñanza y cuyos efectos en el ser humano o el medio ambiente no se conozcan.</t>
  </si>
  <si>
    <t>A4070</t>
  </si>
  <si>
    <t>A4070 - Desechos resultantes de la producción, preparación y utilización de tintas, colorantes, pigmentos, pinturas, lacas o barnices, con exclusión de los desechos especificados en la lista B (véase el apartado correspondiente de la lista B B4010).</t>
  </si>
  <si>
    <t>A3170</t>
  </si>
  <si>
    <t>A3170 - Desechos resultantes de la producción de hidrocarburos halogenados alifáticos (tales como clorometano, dicloroetano, cloruro de vinilo, cloruro de alilo y epicloridrina).</t>
  </si>
  <si>
    <t>A4060.3</t>
  </si>
  <si>
    <t>A4060.3 - Sólidos o semisólidos impregnados con hidrocarburo (ej. tierra, suelo, arena)</t>
  </si>
  <si>
    <t>Y10.2</t>
  </si>
  <si>
    <t>Y10.2 - Aceites dieléctricos que consistan, contengan o estén contaminados con PCB: aceites dieléctricos con una concentración igual o mayor a 50 ppm de PCB</t>
  </si>
  <si>
    <t>A4090</t>
  </si>
  <si>
    <t>A4090 - Desechos de soluciones ácidas o básicas, distintas de las especificadas en el apartado correspondiente de la lista B (véase el apartado correspondiente de la lista B B2120).</t>
  </si>
  <si>
    <t>Y41.2</t>
  </si>
  <si>
    <t>Y41.2 - Otros desechos que tengan como constituyentes: solventes orgánicos halogenados</t>
  </si>
  <si>
    <t>A1020</t>
  </si>
  <si>
    <t>A1020 - Desechos que tengan como constituyentes o contaminantes, excluidos los desechos de metal en forma masiva, cualquiera de las sustancias siguientes: - Antimonio</t>
  </si>
  <si>
    <t>Y3.3</t>
  </si>
  <si>
    <t>Y3.3 - Desechos de medicamentos de control especial (Fondo Nacional de Estupefacientes).</t>
  </si>
  <si>
    <t>A4060.5</t>
  </si>
  <si>
    <t>A4060.5 - Envases, recipientes, canecas, bidones o contenedores que contienen o que están contaminados con hidrocarburos</t>
  </si>
  <si>
    <t>Y29.1</t>
  </si>
  <si>
    <t>Y29.1 - Desechos que constan de mercurio o compuestos de mercurio (Ej. mercurio metálico, desechos de cloruro de mercurio, sulfuro de mercurio)</t>
  </si>
  <si>
    <t>A2010</t>
  </si>
  <si>
    <t>A2010 - Desechos de vidrio de tubos de rayos catódicos y otros vidrios activados.</t>
  </si>
  <si>
    <t>Y4.4</t>
  </si>
  <si>
    <t>Y4.4 - Residuos de bolsas plásticas impregnadas de plaguicidas o biocidas (ej. residuos de bolsas utilizadas en cultivos de plátano y banano)</t>
  </si>
  <si>
    <t>A4010</t>
  </si>
  <si>
    <t>A4010 - Desechos resultantes de la producción, preparación y utilización de productos farmacéuticos, pero con exclusión de los desechos especificados en la lista B.</t>
  </si>
  <si>
    <t>Y10.3</t>
  </si>
  <si>
    <t>Y10.3 - Desechos o residuos que contengan o estén contaminados con PCB: elementos, sustancias, fluidos diferentes a los aceites dieléctricos y materiales con PCB en una concentración igual o superior a 50 ppm (ej: EPP, ropa de trabajo, elementos que hayan estado en contacto directo con PCB, residuos de laboratorio, productos de limpieza y recolección de derrames, tierras o suelos)</t>
  </si>
  <si>
    <t>A1080</t>
  </si>
  <si>
    <t>A1080 - Residuos de desechos de zinc no incluidos en la lista B, que contengan plomo y cadmio en concentraciones tales que presenten características del Anexo III.</t>
  </si>
  <si>
    <t>A4120</t>
  </si>
  <si>
    <t>A4120 - Desechos que contienen, consisten o están contaminados con peróxidos</t>
  </si>
  <si>
    <t>Y29.3</t>
  </si>
  <si>
    <t>Y29.3 - Desechos contaminados con mercurio o compuestos de mercurio (Ej. tierra, relaves, materiales o elementos contaminados con mercurio, trapos, estopas).</t>
  </si>
  <si>
    <t>A2030</t>
  </si>
  <si>
    <t>A2030 - Desechos de catalizadores, pero excluidos los desechos de este tipo especificados en la lista B.</t>
  </si>
  <si>
    <t>Y45.6</t>
  </si>
  <si>
    <t>Y45.6 - Envases o cilindros vacíos de refrigerantes, agentes espumantes, propelentes, solventes o agentes de extinción de incendios que hayan contenido sustancias CFC, HCFC, HFC y halones</t>
  </si>
  <si>
    <t>Y3</t>
  </si>
  <si>
    <t>Y3 - Desechos de medicamentos y productos farmacéuticos.</t>
  </si>
  <si>
    <t>Y45.7</t>
  </si>
  <si>
    <t>Y45.7 - Otros residuos o desechos de compuestos organohalogenados no clasificados en Y45.1 a Y45.5, que no sean sustancias que se clasifiquen en otra corriente (por ejemplo: Y39, Y41, Y42, Y43, Y44)</t>
  </si>
  <si>
    <t>A3020.3</t>
  </si>
  <si>
    <t>A3020.3 - Lodos, tierra o sedimentos impregnados de aceite lubricante usado</t>
  </si>
  <si>
    <t xml:space="preserve">Y18 </t>
  </si>
  <si>
    <t xml:space="preserve">Y1.2 </t>
  </si>
  <si>
    <t xml:space="preserve">Y8.1 </t>
  </si>
  <si>
    <t xml:space="preserve">Y9.3 </t>
  </si>
  <si>
    <t xml:space="preserve">Y9.4 </t>
  </si>
  <si>
    <t xml:space="preserve">Y31 </t>
  </si>
  <si>
    <t xml:space="preserve">Y9.1 </t>
  </si>
  <si>
    <t xml:space="preserve">Y9.2 </t>
  </si>
  <si>
    <t xml:space="preserve">Y1.1 </t>
  </si>
  <si>
    <t xml:space="preserve">Y8.2 </t>
  </si>
  <si>
    <t xml:space="preserve">A3020.1 </t>
  </si>
  <si>
    <t xml:space="preserve">A1180 </t>
  </si>
  <si>
    <t xml:space="preserve">A4060.4 </t>
  </si>
  <si>
    <t xml:space="preserve">Y9.6 </t>
  </si>
  <si>
    <t xml:space="preserve">Y4.5 </t>
  </si>
  <si>
    <t xml:space="preserve">Y12 </t>
  </si>
  <si>
    <t xml:space="preserve">Y3.2 </t>
  </si>
  <si>
    <t xml:space="preserve">Y1.3 </t>
  </si>
  <si>
    <t xml:space="preserve">A4060.6 </t>
  </si>
  <si>
    <t xml:space="preserve">Y3.1 </t>
  </si>
  <si>
    <t xml:space="preserve">Y8.5 </t>
  </si>
  <si>
    <t xml:space="preserve">A4060.1 </t>
  </si>
  <si>
    <t xml:space="preserve">A3020.2 </t>
  </si>
  <si>
    <t xml:space="preserve">Y14 </t>
  </si>
  <si>
    <t xml:space="preserve">A4140 </t>
  </si>
  <si>
    <t xml:space="preserve">A4020.1 </t>
  </si>
  <si>
    <t xml:space="preserve">A4020.2 </t>
  </si>
  <si>
    <t xml:space="preserve">A4130.1 </t>
  </si>
  <si>
    <t xml:space="preserve">Y8.3 </t>
  </si>
  <si>
    <t xml:space="preserve">Y4.2 </t>
  </si>
  <si>
    <t xml:space="preserve">Y9.5 </t>
  </si>
  <si>
    <t xml:space="preserve">A3020.6 </t>
  </si>
  <si>
    <t xml:space="preserve">Y8.4 </t>
  </si>
  <si>
    <t xml:space="preserve">Y13 </t>
  </si>
  <si>
    <t xml:space="preserve">Y4.6 </t>
  </si>
  <si>
    <t xml:space="preserve">A4020.4 </t>
  </si>
  <si>
    <t xml:space="preserve">Y36 </t>
  </si>
  <si>
    <t xml:space="preserve">Y34 </t>
  </si>
  <si>
    <t xml:space="preserve">Y8.6 </t>
  </si>
  <si>
    <t xml:space="preserve">A1160 </t>
  </si>
  <si>
    <t xml:space="preserve">Y35 </t>
  </si>
  <si>
    <t xml:space="preserve">A4030.5 </t>
  </si>
  <si>
    <t xml:space="preserve">Y29.2 </t>
  </si>
  <si>
    <t xml:space="preserve">A4100 </t>
  </si>
  <si>
    <t xml:space="preserve">Y6 </t>
  </si>
  <si>
    <t xml:space="preserve">A1010 </t>
  </si>
  <si>
    <t xml:space="preserve">Y10.1 </t>
  </si>
  <si>
    <t xml:space="preserve">A4060.2 </t>
  </si>
  <si>
    <t xml:space="preserve">Y41.1 </t>
  </si>
  <si>
    <t xml:space="preserve">Y16 </t>
  </si>
  <si>
    <t xml:space="preserve">Y17 </t>
  </si>
  <si>
    <t xml:space="preserve">Y45.4 </t>
  </si>
  <si>
    <t xml:space="preserve">A3050 </t>
  </si>
  <si>
    <t xml:space="preserve">Y23 </t>
  </si>
  <si>
    <t xml:space="preserve">A3140 </t>
  </si>
  <si>
    <t xml:space="preserve">Y8.7 </t>
  </si>
  <si>
    <t xml:space="preserve">A4030.2 </t>
  </si>
  <si>
    <t xml:space="preserve">A1120 </t>
  </si>
  <si>
    <t xml:space="preserve">Y42 </t>
  </si>
  <si>
    <t xml:space="preserve">A1170 </t>
  </si>
  <si>
    <t xml:space="preserve">A4020.3 </t>
  </si>
  <si>
    <t xml:space="preserve">A3200 </t>
  </si>
  <si>
    <t xml:space="preserve">Y4.1 </t>
  </si>
  <si>
    <t xml:space="preserve">A4030.1 </t>
  </si>
  <si>
    <t xml:space="preserve">Y1.4 </t>
  </si>
  <si>
    <t xml:space="preserve">Y45.1 </t>
  </si>
  <si>
    <t xml:space="preserve">A4150 </t>
  </si>
  <si>
    <t xml:space="preserve">A4070 </t>
  </si>
  <si>
    <t xml:space="preserve">A3170 </t>
  </si>
  <si>
    <t xml:space="preserve">A4060.3 </t>
  </si>
  <si>
    <t xml:space="preserve">Y10.2 </t>
  </si>
  <si>
    <t xml:space="preserve">A4090 </t>
  </si>
  <si>
    <t xml:space="preserve">Y41.2 </t>
  </si>
  <si>
    <t xml:space="preserve">A1020 </t>
  </si>
  <si>
    <t xml:space="preserve">Y3.3 </t>
  </si>
  <si>
    <t xml:space="preserve">A4060.5 </t>
  </si>
  <si>
    <t xml:space="preserve">Y29.1 </t>
  </si>
  <si>
    <t xml:space="preserve">A2010 </t>
  </si>
  <si>
    <t xml:space="preserve">Y4.4 </t>
  </si>
  <si>
    <t xml:space="preserve">A4010 </t>
  </si>
  <si>
    <t xml:space="preserve">Y10.3 </t>
  </si>
  <si>
    <t xml:space="preserve">A1080 </t>
  </si>
  <si>
    <t xml:space="preserve">A4120 </t>
  </si>
  <si>
    <t xml:space="preserve">Y29.3 </t>
  </si>
  <si>
    <t xml:space="preserve">A2030 </t>
  </si>
  <si>
    <t xml:space="preserve">Y45.6 </t>
  </si>
  <si>
    <t xml:space="preserve">Y3 </t>
  </si>
  <si>
    <t xml:space="preserve">Y45.7 </t>
  </si>
  <si>
    <t xml:space="preserve">A3020.3 </t>
  </si>
  <si>
    <t>Actividad Productiva CIIU 4,0 A,C,</t>
  </si>
  <si>
    <t>3822 - Tratamiento y disposición de desechos peligrosos</t>
  </si>
  <si>
    <t>8610 - Actividades de hospitales y clínicas, con internación</t>
  </si>
  <si>
    <t>4731 - Comercio al por menor de combustible para automotores</t>
  </si>
  <si>
    <t>3511 - Generación de energía eléctrica</t>
  </si>
  <si>
    <t>8621 - Actividades de la práctica médica, sin internación</t>
  </si>
  <si>
    <t>0124</t>
  </si>
  <si>
    <t>0124 - Cultivo de caña de azúcar</t>
  </si>
  <si>
    <t>4530 - Comercio de partes, piezas (autopartes) y accesorios (lujos) para vehículos automotores</t>
  </si>
  <si>
    <t>4665 - Comercio al por mayor de desperdicios, desechos y chatarra</t>
  </si>
  <si>
    <t>4923 - Transporte de carga por carretera</t>
  </si>
  <si>
    <t>8422 - Actividades de defensa</t>
  </si>
  <si>
    <t>5222 - Actividades de puertos y servicios complementarios para el transporte acuático</t>
  </si>
  <si>
    <t>4661 - Comercio al por mayor de combustibles sólidos, líquidos, gaseosos y productos conexos</t>
  </si>
  <si>
    <t>4511 - Comercio de vehículos automotores nuevos</t>
  </si>
  <si>
    <t>3811 - Recolección de desechos no peligrosos</t>
  </si>
  <si>
    <t>4520 - Mantenimiento y reparación de vehículos automotores</t>
  </si>
  <si>
    <t>4653 - Comercio al por mayor de maquinaria y equipo agropecuarios</t>
  </si>
  <si>
    <t>4664 - Comercio al por mayor de productos químicos básicos, cauchos y plásticos en formas primarias y productos químicos de uso agropecuario</t>
  </si>
  <si>
    <t>5210 - Almacenamiento y depósito</t>
  </si>
  <si>
    <t>5223 - Actividades de aeropuertos, servicios de navegación aérea y demás actividades conexas al transporte aéreo</t>
  </si>
  <si>
    <t>4732 - Comercio al por menor de lubricantes (aceites, grasas), aditivos y productos de limpieza para vehículos automotores</t>
  </si>
  <si>
    <t>0145 - Cría de aves de corral</t>
  </si>
  <si>
    <t>8691 - Actividades de apoyo diagnóstico</t>
  </si>
  <si>
    <t>9603 - Pompas fúnebres y actividades relacionadas</t>
  </si>
  <si>
    <t>4921 - Transporte de pasajeros</t>
  </si>
  <si>
    <t>4541 - Comercio de motocicletas y de sus partes, piezas y accesorios</t>
  </si>
  <si>
    <t>8299 - Otras actividades de servicio de apoyo a las empresas n.c.p.</t>
  </si>
  <si>
    <t>4210 - Construcción de carreteras y vías de ferrocarril</t>
  </si>
  <si>
    <t>5111 - Transporte aéreo nacional de pasajeros</t>
  </si>
  <si>
    <t>3900 - Actividades de saneamiento ambiental y otros servicios de gestión de desechos</t>
  </si>
  <si>
    <t>0811 - Extracción de piedra, arena, arcillas comunes, yeso y anhidrita</t>
  </si>
  <si>
    <t>4774 - Comercio al por menor de otros productos nuevos en establecimientos especializados</t>
  </si>
  <si>
    <t>7730 - Alquiler y arrendamiento de otros tipos de maquinaria, equipo y bienes tangibles n.c.p.</t>
  </si>
  <si>
    <t>3821 - Tratamiento y disposición de desechos no peligrosos</t>
  </si>
  <si>
    <t>0161 - Actividades de apoyo a la agricultura</t>
  </si>
  <si>
    <t>5229 - Otras actividades complementarias al transporte</t>
  </si>
  <si>
    <t>3830 - Recuperación de materiales</t>
  </si>
  <si>
    <t>3520 - Producción de gas; distribución de combustibles gaseosos por tuberías</t>
  </si>
  <si>
    <t>4645 - Comercio al por mayor de productos farmacéuticos, medicinales, cosméticos y de tocador</t>
  </si>
  <si>
    <t>4741 - Comercio al por menor de computadores, equipos periféricos, programas de informática y equipos de telecomunicaciones en establecimientos especializados</t>
  </si>
  <si>
    <t>7210 - Investigaciones y desarrollo experimental en el campo de las ciencias naturales y la ingeniería</t>
  </si>
  <si>
    <t>0121 - Cultivo de frutas tropicales y subtropicales</t>
  </si>
  <si>
    <t>0150 - Explotación mixta (agrícola y pecuaria)</t>
  </si>
  <si>
    <t>5224 - Manipulación de carga</t>
  </si>
  <si>
    <t>9499 - Actividades de otras asociaciones n.c.p.</t>
  </si>
  <si>
    <t>8424 - Administración de justicia</t>
  </si>
  <si>
    <t>8523 - Educación media técnica</t>
  </si>
  <si>
    <t>8699 - Otras actividades de atención de la salud humana</t>
  </si>
  <si>
    <t>7500 - Actividades veterinarias</t>
  </si>
  <si>
    <t>4112 - Construcción de edificios no residenciales</t>
  </si>
  <si>
    <t>8622 - Actividades de la práctica odontológica</t>
  </si>
  <si>
    <t>0144 - Cría de ganado porcino</t>
  </si>
  <si>
    <t>8544 - Educación de universidades</t>
  </si>
  <si>
    <t>9103 - Actividades de jardines botánicos, zoológicos y reservas naturales</t>
  </si>
  <si>
    <t>0162 - Actividades de apoyo a la ganadería</t>
  </si>
  <si>
    <t>4542 - Mantenimiento y reparación de motocicletas y de sus partes y piezas</t>
  </si>
  <si>
    <t>5221 - Actividades de estaciones, vías y servicios complementarios para el transporte terrestre</t>
  </si>
  <si>
    <t>4659 - Comercio al por mayor de otros tipos de maquinaria y equipo n.c.p.</t>
  </si>
  <si>
    <t>7120 - Ensayos y análisis técnicos</t>
  </si>
  <si>
    <t>4290 - Construcción de otras obras de ingeniería civil</t>
  </si>
  <si>
    <t>4930 - Transporte por tuberías</t>
  </si>
  <si>
    <t>3600 - Captación, tratamiento y distribución de agua</t>
  </si>
  <si>
    <t>4711 - Comercio al por menor en establecimientos no especializados con surtido compuesto principalmente por alimentos, bebidas (alcohólicas y no alcohólicas) o tabaco</t>
  </si>
  <si>
    <t>9491 - Actividades de asociaciones religiosas</t>
  </si>
  <si>
    <t>6810 - Actividades inmobiliarias realizadas con bienes propios o arrendados</t>
  </si>
  <si>
    <t>4669 - Comercio al por mayor de otros productos n.c.p.</t>
  </si>
  <si>
    <t>3700 - Evacuación y tratamiento de aguas residuales</t>
  </si>
  <si>
    <t>4773 - Comercio al por menor de productos farmacéuticos y medicinales, cosméticos y artículos de tocador en establecimientos especializados</t>
  </si>
  <si>
    <t>3512 - Transmisión de energía eléctrica</t>
  </si>
  <si>
    <t>9411 - Actividades de asociaciones empresariales y de empleadores</t>
  </si>
  <si>
    <t>1081 - Elaboración de productos de panadería</t>
  </si>
  <si>
    <t>4390 - Otras actividades especializadas para la construcción de edificios y obras de ingeniería civil</t>
  </si>
  <si>
    <t>7490 - Otras actividades profesionales, científicas y técnicas n.c.p.</t>
  </si>
  <si>
    <t>5611 - Expendio a la mesa de comidas preparadas</t>
  </si>
  <si>
    <t>2431 - Fundición de hierro y de acero</t>
  </si>
  <si>
    <t>0891 - Extracción de minerales para la fabricación de abonos y productos químicos</t>
  </si>
  <si>
    <t>4663 - Comercio al por mayor de materiales de construcción, artículos de ferretería, pinturas, productos de vidrio, equipo y materiales de fontanería y calefacción</t>
  </si>
  <si>
    <t>6120 - Actividades de telecomunicaciones inalámbricas</t>
  </si>
  <si>
    <t>0210 - Silvicultura y otras actividades forestales</t>
  </si>
  <si>
    <t>8430 - Actividades de planes de seguridad social de afiliación obligatoria</t>
  </si>
  <si>
    <t>8010 - Actividades de seguridad privada</t>
  </si>
  <si>
    <t>5530 - Servicio de estancia por horas</t>
  </si>
  <si>
    <t>8710 - Actividades de atención residencial medicalizada de tipo general</t>
  </si>
  <si>
    <t>5511 - Alojamiento en hoteles</t>
  </si>
  <si>
    <t>3110 - Fabricación de muebles</t>
  </si>
  <si>
    <t>4620 - Comercio al por mayor de materias primas agropecuarias; animales vivos</t>
  </si>
  <si>
    <t>8423 - Orden público y actividades de seguridad</t>
  </si>
  <si>
    <t>5121 - Transporte aéreo nacional de carga</t>
  </si>
  <si>
    <t>4719 - Comercio al por menor en establecimientos no especializados, con surtido compuesto principalmente por productos diferentes de alimentos (víveres en general), bebidas (alcohólicas y no alcohólicas) y tabaco</t>
  </si>
  <si>
    <t>2392 - Fabricación de materiales de arcilla para la construcción</t>
  </si>
  <si>
    <t>8692 - Actividades de apoyo terapéutico</t>
  </si>
  <si>
    <t>4322 - Instalaciones de fontanería, calefacción y aire acondicionado</t>
  </si>
  <si>
    <t>4111 - Construcción de edificios residenciales</t>
  </si>
  <si>
    <t>Municipio</t>
  </si>
  <si>
    <t>Sólido/Semisólido (kg)</t>
  </si>
  <si>
    <t>PALMIRA</t>
  </si>
  <si>
    <t>SAN PEDRO</t>
  </si>
  <si>
    <t>YUMBO</t>
  </si>
  <si>
    <t>TULUA</t>
  </si>
  <si>
    <t>GUADALAJARA DE BUGA</t>
  </si>
  <si>
    <t>CARTAGO</t>
  </si>
  <si>
    <t>BUENAVENTURA</t>
  </si>
  <si>
    <t>CANDELARIA</t>
  </si>
  <si>
    <t>JAMUNDI</t>
  </si>
  <si>
    <t>PRADERA</t>
  </si>
  <si>
    <t>ROLDANILLO</t>
  </si>
  <si>
    <t>FLORIDA</t>
  </si>
  <si>
    <t>SEVILLA</t>
  </si>
  <si>
    <t>LA UNION</t>
  </si>
  <si>
    <t>DAGUA</t>
  </si>
  <si>
    <t>YOTOCO</t>
  </si>
  <si>
    <t>EL CERRITO</t>
  </si>
  <si>
    <t>GINEBRA</t>
  </si>
  <si>
    <t>CAICEDONIA</t>
  </si>
  <si>
    <t>ZARZAL</t>
  </si>
  <si>
    <t>CALIMA</t>
  </si>
  <si>
    <t>CALI</t>
  </si>
  <si>
    <t>OBANDO</t>
  </si>
  <si>
    <t>LA VICTORIA</t>
  </si>
  <si>
    <t>ANDALUCIA</t>
  </si>
  <si>
    <t>BUGALAGRANDE</t>
  </si>
  <si>
    <t>RESTREPO</t>
  </si>
  <si>
    <t>LA CUMBRE</t>
  </si>
  <si>
    <t>TORO</t>
  </si>
  <si>
    <t>ANSERMANUEVO</t>
  </si>
  <si>
    <t>TRUJILLO</t>
  </si>
  <si>
    <t>VERSALLES</t>
  </si>
  <si>
    <t>ALCALA</t>
  </si>
  <si>
    <t>BOLIVAR</t>
  </si>
  <si>
    <t>EL DOVIO</t>
  </si>
  <si>
    <t>EL AGUILA</t>
  </si>
  <si>
    <t>EL CAIRO</t>
  </si>
  <si>
    <t>ULLOA</t>
  </si>
  <si>
    <t>ARGELIA</t>
  </si>
  <si>
    <t>RIOFRIO</t>
  </si>
  <si>
    <t>GUACARI</t>
  </si>
  <si>
    <t>Almacenamiento</t>
  </si>
  <si>
    <t>Aprovechamiento</t>
  </si>
  <si>
    <t>Tratamiento</t>
  </si>
  <si>
    <t>Disposición Final</t>
  </si>
  <si>
    <t>3822</t>
  </si>
  <si>
    <t>8610</t>
  </si>
  <si>
    <t>4731</t>
  </si>
  <si>
    <t>3511</t>
  </si>
  <si>
    <t>8621</t>
  </si>
  <si>
    <t>4530</t>
  </si>
  <si>
    <t>4665</t>
  </si>
  <si>
    <t>4923</t>
  </si>
  <si>
    <t>8422</t>
  </si>
  <si>
    <t>5222</t>
  </si>
  <si>
    <t>4661</t>
  </si>
  <si>
    <t>4511</t>
  </si>
  <si>
    <t>3811</t>
  </si>
  <si>
    <t>4664</t>
  </si>
  <si>
    <t>4520</t>
  </si>
  <si>
    <t>4653</t>
  </si>
  <si>
    <t>5210</t>
  </si>
  <si>
    <t>5223</t>
  </si>
  <si>
    <t>4732</t>
  </si>
  <si>
    <t>0145</t>
  </si>
  <si>
    <t>8691</t>
  </si>
  <si>
    <t>9603</t>
  </si>
  <si>
    <t>4921</t>
  </si>
  <si>
    <t>4541</t>
  </si>
  <si>
    <t>4210</t>
  </si>
  <si>
    <t>8299</t>
  </si>
  <si>
    <t>5111</t>
  </si>
  <si>
    <t>3900</t>
  </si>
  <si>
    <t>0811</t>
  </si>
  <si>
    <t>4774</t>
  </si>
  <si>
    <t>7730</t>
  </si>
  <si>
    <t>3821</t>
  </si>
  <si>
    <t>0161</t>
  </si>
  <si>
    <t>5229</t>
  </si>
  <si>
    <t>3830</t>
  </si>
  <si>
    <t>3520</t>
  </si>
  <si>
    <t>4645</t>
  </si>
  <si>
    <t>4741</t>
  </si>
  <si>
    <t>7210</t>
  </si>
  <si>
    <t>0121</t>
  </si>
  <si>
    <t>0150</t>
  </si>
  <si>
    <t>5224</t>
  </si>
  <si>
    <t>9499</t>
  </si>
  <si>
    <t>8424</t>
  </si>
  <si>
    <t>8523</t>
  </si>
  <si>
    <t>8699</t>
  </si>
  <si>
    <t>7500</t>
  </si>
  <si>
    <t>4112</t>
  </si>
  <si>
    <t>8622</t>
  </si>
  <si>
    <t>0144</t>
  </si>
  <si>
    <t>8544</t>
  </si>
  <si>
    <t>9103</t>
  </si>
  <si>
    <t>3600</t>
  </si>
  <si>
    <t>0162</t>
  </si>
  <si>
    <t>4542</t>
  </si>
  <si>
    <t>5221</t>
  </si>
  <si>
    <t>4659</t>
  </si>
  <si>
    <t>7120</t>
  </si>
  <si>
    <t>4669</t>
  </si>
  <si>
    <t>4290</t>
  </si>
  <si>
    <t>4930</t>
  </si>
  <si>
    <t>4711</t>
  </si>
  <si>
    <t>9491</t>
  </si>
  <si>
    <t>6810</t>
  </si>
  <si>
    <t>3700</t>
  </si>
  <si>
    <t>4773</t>
  </si>
  <si>
    <t>3512</t>
  </si>
  <si>
    <t>9411</t>
  </si>
  <si>
    <t>1081</t>
  </si>
  <si>
    <t>4390</t>
  </si>
  <si>
    <t>7490</t>
  </si>
  <si>
    <t>5611</t>
  </si>
  <si>
    <t>2431</t>
  </si>
  <si>
    <t>0891</t>
  </si>
  <si>
    <t>4663</t>
  </si>
  <si>
    <t>6120</t>
  </si>
  <si>
    <t>0210</t>
  </si>
  <si>
    <t>8430</t>
  </si>
  <si>
    <t>8010</t>
  </si>
  <si>
    <t>5530</t>
  </si>
  <si>
    <t>8710</t>
  </si>
  <si>
    <t>5511</t>
  </si>
  <si>
    <t>3110</t>
  </si>
  <si>
    <t>5122</t>
  </si>
  <si>
    <t>5122 - Transporte aéreo internacional de carga</t>
  </si>
  <si>
    <t>4620</t>
  </si>
  <si>
    <t>8423</t>
  </si>
  <si>
    <t>5121</t>
  </si>
  <si>
    <t>4719</t>
  </si>
  <si>
    <t>2392</t>
  </si>
  <si>
    <t>8692</t>
  </si>
  <si>
    <t>4322</t>
  </si>
  <si>
    <t>4111</t>
  </si>
  <si>
    <t>Otro</t>
  </si>
  <si>
    <t>R1</t>
  </si>
  <si>
    <t>R10</t>
  </si>
  <si>
    <t>R11</t>
  </si>
  <si>
    <t>R12</t>
  </si>
  <si>
    <t>R2</t>
  </si>
  <si>
    <t>R3</t>
  </si>
  <si>
    <t>R4</t>
  </si>
  <si>
    <t>R5</t>
  </si>
  <si>
    <t>R6</t>
  </si>
  <si>
    <t>R7</t>
  </si>
  <si>
    <t>R8</t>
  </si>
  <si>
    <t>R9</t>
  </si>
  <si>
    <t>Varios</t>
  </si>
  <si>
    <t>OTR :: Otro</t>
  </si>
  <si>
    <t>R1 :: Utilización como combustible (diferente a la incineración) u otros medios de generar energía,</t>
  </si>
  <si>
    <t>R10 :: Tratamiento de suelos en beneficio de la agricultura o el mejoramiento ecológico</t>
  </si>
  <si>
    <t>R11 :: Utilización de materiales residuales resultantes de cualquiera de las operaciones numeradas de R1 a R10</t>
  </si>
  <si>
    <t>R12 :: Intercambio de desechos para someterlos a cualquiera de las operaciones numeradas de R1 a R11 (ej, mezcla, homogenización),</t>
  </si>
  <si>
    <t>R2 :: Recuperación o regeneración de disolventes (ej, destilación)</t>
  </si>
  <si>
    <t>R3 :: Reciclado o recuperación de sustancias orgánicas que no se utilizan como disolventes</t>
  </si>
  <si>
    <t>R4 :: Reciclado o recuperación de metales y compuestos metálicos (ej, refinación, pirometalurgia, hidrometalurgia),</t>
  </si>
  <si>
    <t>R5 :: Reciclado o recuperación de otras materias inorgánicas</t>
  </si>
  <si>
    <t>R6 :: Regeneración de ácidos o bases</t>
  </si>
  <si>
    <t>R7 :: Recuperación de componentes utilizados para reducir la contaminación</t>
  </si>
  <si>
    <t>R8 :: Recuperación de componentes provenientes de catalizadores</t>
  </si>
  <si>
    <t>R9 :: Regeneración u otra reutilización de aceites usados (ej, re-refinación)</t>
  </si>
  <si>
    <t>VARIOS</t>
  </si>
  <si>
    <t xml:space="preserve">R10  </t>
  </si>
  <si>
    <t xml:space="preserve">R11   </t>
  </si>
  <si>
    <t xml:space="preserve">R12   </t>
  </si>
  <si>
    <t xml:space="preserve">R2   </t>
  </si>
  <si>
    <t xml:space="preserve">R3  </t>
  </si>
  <si>
    <t xml:space="preserve">R4  </t>
  </si>
  <si>
    <t xml:space="preserve">R5  </t>
  </si>
  <si>
    <t xml:space="preserve">R6  </t>
  </si>
  <si>
    <t xml:space="preserve">R7  </t>
  </si>
  <si>
    <t xml:space="preserve">R8  </t>
  </si>
  <si>
    <t xml:space="preserve">R9  </t>
  </si>
  <si>
    <t>D10,1 :: Térmico: Incineración</t>
  </si>
  <si>
    <t>D10,2 :: Térmico: Autoclavado</t>
  </si>
  <si>
    <t>D10,3 :: Térmico: Otros (ej, microondas, pirólisis)</t>
  </si>
  <si>
    <t>D8 :: Biológico (ej: bioremediación)</t>
  </si>
  <si>
    <t>D9 :: Físico-químico (ej: evaporación, secado, neutralización, precipitación)</t>
  </si>
  <si>
    <t>OTR :: Otros</t>
  </si>
  <si>
    <t>Incineración</t>
  </si>
  <si>
    <t xml:space="preserve"> Autoclave</t>
  </si>
  <si>
    <t>Microondas, pirólisis</t>
  </si>
  <si>
    <t xml:space="preserve"> Biológico</t>
  </si>
  <si>
    <t>Físico-químico</t>
  </si>
  <si>
    <t>Otros</t>
  </si>
  <si>
    <t>Y45,7</t>
  </si>
  <si>
    <t>Y45,7 - Otros residuos o desechos de compuestos organohalogenados no clasificados en Y45,1 a Y45,5, que no sean sustancias que se clasifiquen en otra corriente (por ejemplo: Y39, Y41, Y42, Y43, Y44)</t>
  </si>
  <si>
    <t>A1050</t>
  </si>
  <si>
    <t>A1050 - Lodos galvánicos,</t>
  </si>
  <si>
    <t>A1070</t>
  </si>
  <si>
    <t>A1070 - Residuos de lixiviación del tratamiento del zinc, polvos y lodos como jarosita, hematites, etc,</t>
  </si>
  <si>
    <t>A1080 - Residuos de desechos de zinc no incluidos en la lista B, que contengan plomo y cadmio en concentraciones tales que presenten características del Anexo III,</t>
  </si>
  <si>
    <t>A1110</t>
  </si>
  <si>
    <t>A1110 - Soluciones electrolíticas usadas de las operaciones de refinación y extracción electrolítica del cobre,</t>
  </si>
  <si>
    <t>A1120 - Lodos residuales, excluidos los fangos anódicos, de los sistemas de depuración electrolítica de las operaciones de refinación y extracción electrolítica del cobre,</t>
  </si>
  <si>
    <t>A2050</t>
  </si>
  <si>
    <t>A2050 - Desechos de amianto (polvo y fibras),</t>
  </si>
  <si>
    <t>A3020,3</t>
  </si>
  <si>
    <t>A3020,3 - Lodos, tierra o sedimentos impregnados de aceite lubricante usado</t>
  </si>
  <si>
    <t>A3020,7</t>
  </si>
  <si>
    <t>A3020,7 - Otros desechos de mezclas de aceite y agua no clasificados previamente</t>
  </si>
  <si>
    <t>A3040</t>
  </si>
  <si>
    <t>A3040 - Desechos de líquidos térmicos (transferencia de calor),</t>
  </si>
  <si>
    <t>A3050 - Desechos resultantes de la producción, preparación y utilización de resinas, látex, plastificantes o colas/adhesivos excepto los desechos especificados en la lista B (véase el apartado correspondiente en la lista B B4020),</t>
  </si>
  <si>
    <t>A3120</t>
  </si>
  <si>
    <t>A3120 - Pelusas - fragmentos ligeros resultantes del desmenuzamiento,</t>
  </si>
  <si>
    <t>A3170 - Desechos resultantes de la producción de hidrocarburos halogenados alifáticos (tales como clorometano, dicloroetano, cloruro de vinilo, cloruro de alilo y epicloridrina),</t>
  </si>
  <si>
    <t>A3200 - Material bituminoso (desechos de asfalto) con contenido de alquitrán resultantes de la construcción y el mantenimiento de carreteras (obsérvese el artículo correspondiente B2130 de la lista B),</t>
  </si>
  <si>
    <t>A4030,1</t>
  </si>
  <si>
    <t>A4030,1 - Plaguicidas, biocidas, productos fitofarmacéuticos obsoletos (ej, fuera de especificaciones, caducados o en desuso)</t>
  </si>
  <si>
    <t>A4030,3</t>
  </si>
  <si>
    <t>A4030,3 - Tierra o sedimentos impregnados con plaguicidas, biocidas o productos fitofarmacéuticos</t>
  </si>
  <si>
    <t>A4030,5</t>
  </si>
  <si>
    <t>A4030,5 - Envases, recipientes, canecas, bidones o contenedores que contienen o que están contaminados con plaguicidas, biocidas o productos fitofarmacéuticos</t>
  </si>
  <si>
    <t>A4030,6</t>
  </si>
  <si>
    <t>A4030,6 - Otros residuos de plaguicidas, biocidas o productos fitofarmacéuticos no clasificados previamente</t>
  </si>
  <si>
    <t>A4060,3</t>
  </si>
  <si>
    <t>A4060,3 - Sólidos o semisólidos impregnados con hidrocarburo (ej, tierra, suelo, arena)</t>
  </si>
  <si>
    <t>A4060,6</t>
  </si>
  <si>
    <t>A4060,6 - Otros desechos de mezclas y emulsiones de hidrocarburos y agua no clasificados previamente</t>
  </si>
  <si>
    <t>A4100 - Desechos resultantes de la utilización de dispositivos de control de la contaminación industrial para la depuración de los gases industriales, pero con exclusión de los desechos especificados en la lista B,</t>
  </si>
  <si>
    <t>Sólido/Semisólido</t>
  </si>
  <si>
    <t>Líquido</t>
  </si>
  <si>
    <t>Gaseoso</t>
  </si>
  <si>
    <t>D5 :: Rellenos especialmente disenados (ej: relleno de seguridad o celda de seguridad),</t>
  </si>
  <si>
    <t>6265.7</t>
  </si>
  <si>
    <t>0</t>
  </si>
  <si>
    <t>138.75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</si>
</sst>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000"/>
  </numFmts>
  <fonts count="29" x14ac:knownFonts="1">
    <font>
      <sz val="11"/>
      <color theme="1"/>
      <name val="Calibri"/>
      <family val="2"/>
      <scheme val="minor"/>
    </font>
    <font>
      <sz val="11"/>
      <color rgb="FFFF0000"/>
      <name val="Calibri"/>
      <family val="2"/>
      <scheme val="minor"/>
    </font>
    <font>
      <sz val="8"/>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2"/>
      <color theme="1"/>
      <name val="Calibri Light"/>
      <family val="1"/>
      <scheme val="major"/>
    </font>
    <font>
      <b/>
      <sz val="12"/>
      <color theme="1"/>
      <name val="Arial"/>
      <family val="2"/>
    </font>
    <font>
      <b/>
      <sz val="20"/>
      <color theme="1"/>
      <name val="Arial"/>
      <family val="2"/>
    </font>
    <font>
      <b/>
      <sz val="13"/>
      <color theme="1"/>
      <name val="Arial"/>
      <family val="2"/>
    </font>
    <font>
      <sz val="13"/>
      <color theme="1"/>
      <name val="Arial"/>
      <family val="2"/>
    </font>
    <font>
      <u/>
      <sz val="13"/>
      <color theme="10"/>
      <name val="Arial"/>
      <family val="2"/>
    </font>
    <font>
      <sz val="14"/>
      <color theme="1"/>
      <name val="Arial"/>
      <family val="2"/>
    </font>
    <font>
      <u/>
      <sz val="14"/>
      <color theme="10"/>
      <name val="Calibri"/>
      <family val="2"/>
      <scheme val="minor"/>
    </font>
    <font>
      <sz val="10"/>
      <color theme="1"/>
      <name val="Calibri"/>
      <family val="2"/>
      <scheme val="minor"/>
    </font>
    <font>
      <sz val="8"/>
      <name val="Calibri"/>
      <family val="2"/>
      <scheme val="minor"/>
    </font>
    <font>
      <sz val="11"/>
      <name val="Calibri"/>
      <family val="2"/>
      <scheme val="minor"/>
    </font>
    <font>
      <sz val="10"/>
      <name val="Calibri"/>
      <family val="2"/>
      <scheme val="minor"/>
    </font>
    <font>
      <b/>
      <sz val="11"/>
      <name val="Calibri"/>
      <family val="2"/>
      <scheme val="minor"/>
    </font>
    <font>
      <sz val="8"/>
      <color theme="0"/>
      <name val="Calibri"/>
      <family val="2"/>
      <scheme val="minor"/>
    </font>
    <font>
      <b/>
      <sz val="8"/>
      <name val="Arial Narrow"/>
      <family val="2"/>
    </font>
    <font>
      <sz val="8"/>
      <name val="Arial Narrow"/>
      <family val="2"/>
    </font>
    <font>
      <b/>
      <sz val="8"/>
      <name val="Aptos Narrow"/>
      <family val="2"/>
    </font>
    <font>
      <b/>
      <sz val="8"/>
      <color theme="0"/>
      <name val="Arial Narrow"/>
      <family val="2"/>
    </font>
    <font>
      <sz val="7"/>
      <name val="Arial"/>
      <family val="2"/>
    </font>
    <font>
      <sz val="10"/>
      <color theme="0"/>
      <name val="Calibri"/>
      <family val="2"/>
      <scheme val="minor"/>
    </font>
    <font>
      <b/>
      <sz val="8"/>
      <color theme="0"/>
      <name val="Aptos Narrow"/>
      <family val="2"/>
    </font>
    <font>
      <sz val="8"/>
      <color rgb="FFFF0000"/>
      <name val="Calibri"/>
      <family val="2"/>
      <scheme val="minor"/>
    </font>
    <font>
      <sz val="8"/>
      <color rgb="FFFF0000"/>
      <name val="Arial Narrow"/>
      <family val="2"/>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bgColor rgb="FF000000"/>
      </patternFill>
    </fill>
    <fill>
      <patternFill patternType="solid">
        <fgColor rgb="FF92D05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138">
    <xf numFmtId="0" fontId="0" fillId="0" borderId="0" xfId="0"/>
    <xf numFmtId="0" fontId="2" fillId="0" borderId="0" xfId="0" applyFont="1"/>
    <xf numFmtId="0" fontId="1" fillId="0" borderId="0" xfId="0" applyFont="1"/>
    <xf numFmtId="0" fontId="0" fillId="2" borderId="0" xfId="0" applyFill="1"/>
    <xf numFmtId="0" fontId="6" fillId="2" borderId="0" xfId="0" applyFont="1" applyFill="1" applyAlignment="1">
      <alignment horizontal="center" vertical="center" wrapText="1"/>
    </xf>
    <xf numFmtId="0" fontId="3" fillId="2" borderId="0" xfId="0" applyFont="1" applyFill="1"/>
    <xf numFmtId="0" fontId="8" fillId="2" borderId="0" xfId="0" applyFont="1" applyFill="1"/>
    <xf numFmtId="0" fontId="9" fillId="2" borderId="0" xfId="0" applyFont="1" applyFill="1"/>
    <xf numFmtId="0" fontId="10" fillId="2" borderId="0" xfId="0" applyFont="1" applyFill="1"/>
    <xf numFmtId="0" fontId="10" fillId="2" borderId="0" xfId="0" applyFont="1" applyFill="1" applyAlignment="1">
      <alignment horizontal="center" vertical="center"/>
    </xf>
    <xf numFmtId="0" fontId="12" fillId="2" borderId="0" xfId="0" applyFont="1" applyFill="1" applyAlignment="1">
      <alignment horizontal="center" vertical="center"/>
    </xf>
    <xf numFmtId="0" fontId="13" fillId="2" borderId="0" xfId="1" applyFont="1" applyFill="1" applyBorder="1"/>
    <xf numFmtId="0" fontId="14" fillId="2" borderId="0" xfId="0" applyFont="1" applyFill="1" applyAlignment="1">
      <alignment vertical="center" wrapText="1"/>
    </xf>
    <xf numFmtId="0" fontId="16" fillId="0" borderId="0" xfId="0" applyFont="1"/>
    <xf numFmtId="0" fontId="16" fillId="2" borderId="0" xfId="0" applyFont="1" applyFill="1"/>
    <xf numFmtId="0" fontId="17" fillId="2" borderId="0" xfId="0" applyFont="1" applyFill="1" applyAlignment="1">
      <alignment vertical="center" wrapText="1"/>
    </xf>
    <xf numFmtId="0" fontId="19" fillId="0" borderId="0" xfId="0" applyFont="1"/>
    <xf numFmtId="0" fontId="17" fillId="0" borderId="0" xfId="0" applyFont="1" applyAlignment="1">
      <alignment vertical="center" wrapText="1"/>
    </xf>
    <xf numFmtId="0" fontId="4" fillId="0" borderId="0" xfId="0" applyFont="1"/>
    <xf numFmtId="0" fontId="15" fillId="2" borderId="0" xfId="0" applyFont="1" applyFill="1"/>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1" xfId="0" applyFont="1" applyFill="1" applyBorder="1"/>
    <xf numFmtId="0" fontId="21" fillId="2" borderId="1" xfId="0" applyFont="1" applyFill="1" applyBorder="1" applyAlignment="1">
      <alignment vertical="center" wrapText="1"/>
    </xf>
    <xf numFmtId="0" fontId="4" fillId="2" borderId="0" xfId="0" applyFont="1" applyFill="1"/>
    <xf numFmtId="0" fontId="19" fillId="2" borderId="0" xfId="0" applyFont="1" applyFill="1"/>
    <xf numFmtId="164" fontId="21" fillId="2" borderId="1" xfId="0" applyNumberFormat="1" applyFont="1" applyFill="1" applyBorder="1"/>
    <xf numFmtId="164" fontId="15" fillId="2" borderId="0" xfId="0" applyNumberFormat="1" applyFont="1" applyFill="1"/>
    <xf numFmtId="0" fontId="23" fillId="2" borderId="1" xfId="0" applyFont="1" applyFill="1" applyBorder="1" applyAlignment="1">
      <alignment horizontal="center" vertical="center" wrapText="1"/>
    </xf>
    <xf numFmtId="2" fontId="15" fillId="2" borderId="0" xfId="0" applyNumberFormat="1" applyFont="1" applyFill="1"/>
    <xf numFmtId="0" fontId="20"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1" fillId="4" borderId="1" xfId="0" applyFont="1" applyFill="1" applyBorder="1" applyAlignment="1">
      <alignment vertical="center" wrapText="1"/>
    </xf>
    <xf numFmtId="0" fontId="20" fillId="4" borderId="1" xfId="0" applyFont="1" applyFill="1" applyBorder="1" applyAlignment="1">
      <alignment horizontal="center" vertical="center" wrapText="1"/>
    </xf>
    <xf numFmtId="0" fontId="20" fillId="2" borderId="1" xfId="0" applyFont="1" applyFill="1" applyBorder="1"/>
    <xf numFmtId="164" fontId="21" fillId="4" borderId="1" xfId="0" applyNumberFormat="1" applyFont="1" applyFill="1" applyBorder="1" applyAlignment="1">
      <alignment horizontal="center" vertical="center" wrapText="1"/>
    </xf>
    <xf numFmtId="0" fontId="25" fillId="2" borderId="0" xfId="0" applyFont="1" applyFill="1"/>
    <xf numFmtId="1" fontId="21" fillId="2" borderId="10" xfId="0" applyNumberFormat="1" applyFont="1" applyFill="1" applyBorder="1"/>
    <xf numFmtId="0" fontId="21" fillId="2" borderId="10" xfId="0" applyFont="1" applyFill="1" applyBorder="1"/>
    <xf numFmtId="2" fontId="16" fillId="2" borderId="0" xfId="0" applyNumberFormat="1" applyFont="1" applyFill="1"/>
    <xf numFmtId="2" fontId="4" fillId="2" borderId="0" xfId="0" applyNumberFormat="1" applyFont="1" applyFill="1"/>
    <xf numFmtId="2" fontId="22" fillId="3" borderId="1" xfId="0" applyNumberFormat="1" applyFont="1" applyFill="1" applyBorder="1" applyAlignment="1">
      <alignment horizontal="center" vertical="center" wrapText="1"/>
    </xf>
    <xf numFmtId="0" fontId="26" fillId="2" borderId="1" xfId="0" applyFont="1" applyFill="1" applyBorder="1" applyAlignment="1">
      <alignment horizontal="center" vertical="center" wrapText="1"/>
    </xf>
    <xf numFmtId="165" fontId="21" fillId="2" borderId="1" xfId="0" applyNumberFormat="1" applyFont="1" applyFill="1" applyBorder="1" applyAlignment="1">
      <alignment horizontal="center" vertical="center" wrapText="1"/>
    </xf>
    <xf numFmtId="165" fontId="21" fillId="2" borderId="1" xfId="0" applyNumberFormat="1" applyFont="1" applyFill="1" applyBorder="1"/>
    <xf numFmtId="165" fontId="20" fillId="2" borderId="1" xfId="0" applyNumberFormat="1" applyFont="1" applyFill="1" applyBorder="1" applyAlignment="1">
      <alignment horizontal="center" vertical="center" wrapText="1"/>
    </xf>
    <xf numFmtId="165" fontId="20" fillId="2" borderId="1" xfId="0" applyNumberFormat="1" applyFont="1" applyFill="1" applyBorder="1"/>
    <xf numFmtId="165" fontId="21" fillId="0" borderId="1" xfId="0" applyNumberFormat="1" applyFont="1" applyBorder="1"/>
    <xf numFmtId="165" fontId="20" fillId="0" borderId="1" xfId="0" applyNumberFormat="1" applyFont="1" applyBorder="1"/>
    <xf numFmtId="3" fontId="21" fillId="4" borderId="1" xfId="0" applyNumberFormat="1" applyFont="1" applyFill="1" applyBorder="1" applyAlignment="1">
      <alignment horizontal="center" vertical="center" wrapText="1"/>
    </xf>
    <xf numFmtId="3" fontId="20" fillId="2" borderId="1" xfId="0" applyNumberFormat="1" applyFont="1" applyFill="1" applyBorder="1" applyAlignment="1">
      <alignment horizontal="center" vertical="center" wrapText="1"/>
    </xf>
    <xf numFmtId="3" fontId="20" fillId="2" borderId="1" xfId="0" applyNumberFormat="1" applyFont="1" applyFill="1" applyBorder="1"/>
    <xf numFmtId="3" fontId="21" fillId="2" borderId="1" xfId="0" applyNumberFormat="1" applyFont="1" applyFill="1" applyBorder="1" applyAlignment="1">
      <alignment horizontal="center" vertical="center" wrapText="1"/>
    </xf>
    <xf numFmtId="3" fontId="21" fillId="2" borderId="1" xfId="0" applyNumberFormat="1" applyFont="1" applyFill="1" applyBorder="1"/>
    <xf numFmtId="0" fontId="21" fillId="0" borderId="1" xfId="0" applyFont="1" applyBorder="1" applyAlignment="1">
      <alignment vertical="center" wrapText="1"/>
    </xf>
    <xf numFmtId="165" fontId="21"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165" fontId="20" fillId="0" borderId="1" xfId="0" applyNumberFormat="1" applyFont="1" applyBorder="1" applyAlignment="1">
      <alignment horizontal="center" vertical="center" wrapText="1"/>
    </xf>
    <xf numFmtId="0" fontId="24" fillId="0" borderId="0" xfId="0" applyFont="1" applyAlignment="1">
      <alignment horizontal="center" vertical="center" wrapText="1"/>
    </xf>
    <xf numFmtId="4" fontId="21" fillId="0" borderId="1" xfId="0" applyNumberFormat="1" applyFont="1" applyBorder="1"/>
    <xf numFmtId="0" fontId="28" fillId="4" borderId="0" xfId="0" applyFont="1" applyFill="1" applyAlignment="1">
      <alignment vertical="center" wrapText="1"/>
    </xf>
    <xf numFmtId="0" fontId="27" fillId="2" borderId="0" xfId="0" applyFont="1" applyFill="1"/>
    <xf numFmtId="4" fontId="21" fillId="2" borderId="1" xfId="0" applyNumberFormat="1" applyFont="1" applyFill="1" applyBorder="1"/>
    <xf numFmtId="4" fontId="21" fillId="2" borderId="1" xfId="0" applyNumberFormat="1" applyFont="1" applyFill="1" applyBorder="1" applyAlignment="1">
      <alignment horizontal="center" vertical="center" wrapText="1"/>
    </xf>
    <xf numFmtId="4" fontId="21" fillId="2" borderId="1" xfId="0" applyNumberFormat="1" applyFont="1" applyFill="1" applyBorder="1" applyAlignment="1">
      <alignment horizontal="center" vertical="center"/>
    </xf>
    <xf numFmtId="4" fontId="21" fillId="0" borderId="1" xfId="0" applyNumberFormat="1" applyFont="1" applyBorder="1" applyAlignment="1">
      <alignment horizontal="center" vertical="center" wrapText="1"/>
    </xf>
    <xf numFmtId="0" fontId="1" fillId="2" borderId="0" xfId="0" applyFont="1" applyFill="1"/>
    <xf numFmtId="4" fontId="20" fillId="2" borderId="1" xfId="0" applyNumberFormat="1" applyFont="1" applyFill="1" applyBorder="1" applyAlignment="1">
      <alignment horizontal="center" vertical="center" wrapText="1"/>
    </xf>
    <xf numFmtId="4" fontId="20" fillId="2" borderId="1" xfId="0" applyNumberFormat="1" applyFont="1" applyFill="1" applyBorder="1"/>
    <xf numFmtId="4" fontId="20" fillId="2" borderId="10" xfId="0" applyNumberFormat="1" applyFont="1" applyFill="1" applyBorder="1"/>
    <xf numFmtId="4" fontId="21" fillId="2" borderId="10" xfId="0" applyNumberFormat="1" applyFont="1" applyFill="1" applyBorder="1"/>
    <xf numFmtId="166" fontId="20" fillId="2" borderId="1" xfId="0" applyNumberFormat="1" applyFont="1" applyFill="1" applyBorder="1" applyAlignment="1">
      <alignment horizontal="center" vertical="center" wrapText="1"/>
    </xf>
    <xf numFmtId="4" fontId="21" fillId="0" borderId="10" xfId="0" applyNumberFormat="1" applyFont="1" applyBorder="1"/>
    <xf numFmtId="0" fontId="4" fillId="0" borderId="0" xfId="0" applyFont="1" applyAlignment="1">
      <alignment vertical="center"/>
    </xf>
    <xf numFmtId="0" fontId="19" fillId="0" borderId="0" xfId="0" applyFont="1" applyAlignment="1">
      <alignment vertical="center"/>
    </xf>
    <xf numFmtId="0" fontId="3" fillId="3" borderId="1" xfId="0" applyFont="1" applyFill="1" applyBorder="1" applyAlignment="1">
      <alignment horizontal="center" vertical="center" wrapText="1"/>
    </xf>
    <xf numFmtId="0" fontId="0" fillId="0" borderId="1" xfId="0" applyBorder="1" applyAlignment="1">
      <alignment horizontal="center" vertical="center"/>
    </xf>
    <xf numFmtId="2" fontId="0" fillId="0" borderId="1" xfId="0" applyNumberFormat="1" applyBorder="1" applyAlignment="1">
      <alignment horizontal="center" vertical="center"/>
    </xf>
    <xf numFmtId="0" fontId="3" fillId="5" borderId="1" xfId="0" applyFont="1" applyFill="1" applyBorder="1" applyAlignment="1">
      <alignment horizontal="center" vertical="center" wrapText="1"/>
    </xf>
    <xf numFmtId="3" fontId="21" fillId="0" borderId="1" xfId="0" applyNumberFormat="1" applyFont="1" applyBorder="1" applyAlignment="1">
      <alignment horizontal="center" vertical="center" wrapText="1"/>
    </xf>
    <xf numFmtId="3" fontId="21" fillId="0" borderId="1" xfId="0" applyNumberFormat="1" applyFont="1" applyBorder="1"/>
    <xf numFmtId="0" fontId="21" fillId="6" borderId="1" xfId="0" applyFont="1" applyFill="1" applyBorder="1" applyAlignment="1">
      <alignment vertical="center" wrapText="1"/>
    </xf>
    <xf numFmtId="165" fontId="21" fillId="6" borderId="1" xfId="0" applyNumberFormat="1" applyFont="1" applyFill="1" applyBorder="1" applyAlignment="1">
      <alignment horizontal="center" vertical="center" wrapText="1"/>
    </xf>
    <xf numFmtId="0" fontId="16" fillId="0" borderId="0" xfId="0" applyFont="1" applyAlignment="1">
      <alignment vertical="center"/>
    </xf>
    <xf numFmtId="165" fontId="20" fillId="0" borderId="1" xfId="0" applyNumberFormat="1" applyFont="1" applyBorder="1" applyAlignment="1">
      <alignment vertical="center"/>
    </xf>
    <xf numFmtId="165" fontId="21" fillId="0" borderId="1" xfId="0" applyNumberFormat="1" applyFont="1" applyBorder="1" applyAlignment="1">
      <alignment vertical="center"/>
    </xf>
    <xf numFmtId="165" fontId="21" fillId="6" borderId="1" xfId="0" applyNumberFormat="1" applyFont="1" applyFill="1" applyBorder="1" applyAlignment="1">
      <alignment vertical="center"/>
    </xf>
    <xf numFmtId="166" fontId="21" fillId="6" borderId="1" xfId="0" applyNumberFormat="1" applyFont="1" applyFill="1" applyBorder="1" applyAlignment="1">
      <alignment vertical="center"/>
    </xf>
    <xf numFmtId="166" fontId="21" fillId="0" borderId="1" xfId="0" applyNumberFormat="1" applyFont="1" applyBorder="1" applyAlignment="1">
      <alignment vertical="center"/>
    </xf>
    <xf numFmtId="167" fontId="21" fillId="6" borderId="1" xfId="0" applyNumberFormat="1" applyFont="1" applyFill="1" applyBorder="1" applyAlignment="1">
      <alignment vertical="center"/>
    </xf>
    <xf numFmtId="0" fontId="16" fillId="2" borderId="0" xfId="0" applyFont="1" applyFill="1" applyAlignment="1">
      <alignment horizontal="right"/>
    </xf>
    <xf numFmtId="0" fontId="20" fillId="3" borderId="1" xfId="0" applyFont="1" applyFill="1" applyBorder="1" applyAlignment="1">
      <alignment horizontal="right" vertical="center" wrapText="1"/>
    </xf>
    <xf numFmtId="165" fontId="21" fillId="2" borderId="1" xfId="0" applyNumberFormat="1" applyFont="1" applyFill="1" applyBorder="1" applyAlignment="1">
      <alignment horizontal="right" vertical="center" wrapText="1"/>
    </xf>
    <xf numFmtId="3" fontId="21" fillId="4" borderId="1" xfId="0" applyNumberFormat="1" applyFont="1" applyFill="1" applyBorder="1" applyAlignment="1">
      <alignment horizontal="right" vertical="center" wrapText="1"/>
    </xf>
    <xf numFmtId="164" fontId="21" fillId="2" borderId="1" xfId="0" applyNumberFormat="1" applyFont="1" applyFill="1" applyBorder="1" applyAlignment="1">
      <alignment horizontal="right"/>
    </xf>
    <xf numFmtId="164" fontId="21" fillId="4" borderId="1" xfId="0" applyNumberFormat="1" applyFont="1" applyFill="1" applyBorder="1" applyAlignment="1">
      <alignment horizontal="right" vertical="center" wrapText="1"/>
    </xf>
    <xf numFmtId="0" fontId="0" fillId="0" borderId="0" xfId="0" applyAlignment="1">
      <alignment horizontal="right"/>
    </xf>
    <xf numFmtId="0" fontId="2" fillId="0" borderId="0" xfId="0" applyFont="1" applyAlignment="1">
      <alignment horizontal="right"/>
    </xf>
    <xf numFmtId="3" fontId="16" fillId="0" borderId="0" xfId="0" applyNumberFormat="1" applyFont="1"/>
    <xf numFmtId="165" fontId="16" fillId="0" borderId="0" xfId="0" applyNumberFormat="1" applyFont="1"/>
    <xf numFmtId="165" fontId="20" fillId="4" borderId="1" xfId="0" applyNumberFormat="1" applyFont="1" applyFill="1" applyBorder="1" applyAlignment="1">
      <alignment horizontal="center" vertical="center" wrapText="1"/>
    </xf>
    <xf numFmtId="0" fontId="11" fillId="2" borderId="0" xfId="1" applyFont="1" applyFill="1" applyBorder="1" applyAlignment="1">
      <alignment horizontal="left"/>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49" fontId="4" fillId="0" borderId="0" xfId="0" applyNumberFormat="1" applyFont="1"/>
    <xf numFmtId="49" fontId="19" fillId="0" borderId="0" xfId="0" applyNumberFormat="1" applyFont="1"/>
    <xf numFmtId="49" fontId="19" fillId="0" borderId="0" xfId="0" applyNumberFormat="1" applyFont="1" applyAlignment="1">
      <alignment horizontal="center"/>
    </xf>
    <xf numFmtId="49" fontId="4" fillId="0" borderId="0" xfId="0" applyNumberFormat="1" applyFont="1" applyAlignment="1">
      <alignment horizontal="center"/>
    </xf>
    <xf numFmtId="49" fontId="19" fillId="0" borderId="0" xfId="0" applyNumberFormat="1" applyFont="1" applyAlignment="1">
      <alignment horizontal="center" vertical="center"/>
    </xf>
    <xf numFmtId="49" fontId="4" fillId="0" borderId="0" xfId="0" applyNumberFormat="1" applyFont="1" applyAlignment="1">
      <alignment horizontal="center" vertical="center"/>
    </xf>
    <xf numFmtId="0" fontId="19" fillId="2" borderId="0" xfId="0" applyFont="1" applyFill="1" applyAlignment="1">
      <alignment vertical="center"/>
    </xf>
    <xf numFmtId="2" fontId="4" fillId="2" borderId="0" xfId="0" applyNumberFormat="1" applyFont="1" applyFill="1" applyAlignment="1">
      <alignment horizontal="center"/>
    </xf>
    <xf numFmtId="0" fontId="19" fillId="2" borderId="0" xfId="0" applyFont="1" applyFill="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3.3831965300859662E-2"/>
          <c:w val="1"/>
          <c:h val="0.96603395840019557"/>
        </c:manualLayout>
      </c:layout>
      <c:pie3DChart>
        <c:varyColors val="1"/>
        <c:ser>
          <c:idx val="0"/>
          <c:order val="0"/>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01-3E88-4282-A3F8-14A196EFFC26}"/>
              </c:ext>
            </c:extLst>
          </c:dPt>
          <c:dPt>
            <c:idx val="1"/>
            <c:bubble3D val="0"/>
            <c:spPr>
              <a:solidFill>
                <a:schemeClr val="accent3">
                  <a:alpha val="90000"/>
                </a:scheme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extLst>
              <c:ext xmlns:c16="http://schemas.microsoft.com/office/drawing/2014/chart" uri="{C3380CC4-5D6E-409C-BE32-E72D297353CC}">
                <c16:uniqueId val="{00000003-3E88-4282-A3F8-14A196EFFC26}"/>
              </c:ext>
            </c:extLst>
          </c:dPt>
          <c:dPt>
            <c:idx val="2"/>
            <c:bubble3D val="0"/>
            <c:spPr>
              <a:solidFill>
                <a:schemeClr val="accent5">
                  <a:alpha val="90000"/>
                </a:schemeClr>
              </a:solidFill>
              <a:ln w="19050">
                <a:solidFill>
                  <a:schemeClr val="accent5">
                    <a:lumMod val="75000"/>
                  </a:schemeClr>
                </a:solidFill>
              </a:ln>
              <a:effectLst>
                <a:innerShdw blurRad="114300">
                  <a:schemeClr val="accent5">
                    <a:lumMod val="75000"/>
                  </a:schemeClr>
                </a:innerShdw>
              </a:effectLst>
              <a:scene3d>
                <a:camera prst="orthographicFront"/>
                <a:lightRig rig="threePt" dir="t"/>
              </a:scene3d>
              <a:sp3d contourW="19050" prstMaterial="flat">
                <a:contourClr>
                  <a:schemeClr val="accent5">
                    <a:lumMod val="75000"/>
                  </a:schemeClr>
                </a:contourClr>
              </a:sp3d>
            </c:spPr>
            <c:extLst>
              <c:ext xmlns:c16="http://schemas.microsoft.com/office/drawing/2014/chart" uri="{C3380CC4-5D6E-409C-BE32-E72D297353CC}">
                <c16:uniqueId val="{00000005-3E88-4282-A3F8-14A196EFFC26}"/>
              </c:ext>
            </c:extLst>
          </c:dPt>
          <c:dPt>
            <c:idx val="3"/>
            <c:bubble3D val="0"/>
            <c:spPr>
              <a:solidFill>
                <a:schemeClr val="accent1">
                  <a:lumMod val="60000"/>
                  <a:alpha val="90000"/>
                </a:schemeClr>
              </a:solidFill>
              <a:ln w="19050">
                <a:solidFill>
                  <a:schemeClr val="accent1">
                    <a:lumMod val="60000"/>
                    <a:lumMod val="75000"/>
                  </a:schemeClr>
                </a:solidFill>
              </a:ln>
              <a:effectLst>
                <a:innerShdw blurRad="114300">
                  <a:schemeClr val="accent1">
                    <a:lumMod val="60000"/>
                    <a:lumMod val="75000"/>
                  </a:schemeClr>
                </a:innerShdw>
              </a:effectLst>
              <a:scene3d>
                <a:camera prst="orthographicFront"/>
                <a:lightRig rig="threePt" dir="t"/>
              </a:scene3d>
              <a:sp3d contourW="19050" prstMaterial="flat">
                <a:contourClr>
                  <a:schemeClr val="accent1">
                    <a:lumMod val="60000"/>
                    <a:lumMod val="75000"/>
                  </a:schemeClr>
                </a:contourClr>
              </a:sp3d>
            </c:spPr>
            <c:extLst>
              <c:ext xmlns:c16="http://schemas.microsoft.com/office/drawing/2014/chart" uri="{C3380CC4-5D6E-409C-BE32-E72D297353CC}">
                <c16:uniqueId val="{00000007-3E88-4282-A3F8-14A196EFFC26}"/>
              </c:ext>
            </c:extLst>
          </c:dPt>
          <c:dLbls>
            <c:dLbl>
              <c:idx val="0"/>
              <c:tx>
                <c:rich>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fld id="{1437A7B7-9D51-496E-966A-261772D69F12}" type="CATEGORYNAME">
                      <a:rPr lang="en-US" b="1">
                        <a:solidFill>
                          <a:sysClr val="windowText" lastClr="000000"/>
                        </a:solidFill>
                      </a:rPr>
                      <a:pPr>
                        <a:defRPr/>
                      </a:pPr>
                      <a:t>[NOMBRE DE CATEGORÍA]</a:t>
                    </a:fld>
                    <a:r>
                      <a:rPr lang="en-US" b="1" baseline="0">
                        <a:solidFill>
                          <a:sysClr val="windowText" lastClr="000000"/>
                        </a:solidFill>
                      </a:rPr>
                      <a:t>; </a:t>
                    </a:r>
                    <a:fld id="{86675232-B4DF-4A8E-9FBA-C78C748E7D39}" type="VALUE">
                      <a:rPr lang="en-US" b="1" baseline="0">
                        <a:solidFill>
                          <a:sysClr val="windowText" lastClr="000000"/>
                        </a:solidFill>
                      </a:rPr>
                      <a:pPr>
                        <a:defRPr/>
                      </a:pPr>
                      <a:t>[VALOR]</a:t>
                    </a:fld>
                    <a:r>
                      <a:rPr lang="en-US" b="1" baseline="0">
                        <a:solidFill>
                          <a:sysClr val="windowText" lastClr="000000"/>
                        </a:solidFill>
                      </a:rPr>
                      <a:t>; </a:t>
                    </a:r>
                    <a:fld id="{763B604D-5B24-47D2-9811-55E5C7FBA0CA}" type="PERCENTAGE">
                      <a:rPr lang="en-US" b="1" baseline="0">
                        <a:solidFill>
                          <a:sysClr val="windowText" lastClr="000000"/>
                        </a:solidFill>
                      </a:rPr>
                      <a:pPr>
                        <a:defRPr/>
                      </a:pPr>
                      <a:t>[PORCENTAJE]</a:t>
                    </a:fld>
                    <a:endParaRPr lang="en-US" b="1" baseline="0">
                      <a:solidFill>
                        <a:sysClr val="windowText" lastClr="000000"/>
                      </a:solidFill>
                    </a:endParaRPr>
                  </a:p>
                </c:rich>
              </c:tx>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inEnd"/>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3E88-4282-A3F8-14A196EFFC26}"/>
                </c:ext>
              </c:extLst>
            </c:dLbl>
            <c:dLbl>
              <c:idx val="1"/>
              <c:tx>
                <c:rich>
                  <a:bodyPr rot="0" spcFirstLastPara="1" vertOverflow="clip" horzOverflow="clip" vert="horz" wrap="square" lIns="38100" tIns="19050" rIns="38100" bIns="19050" anchor="ctr" anchorCtr="1">
                    <a:noAutofit/>
                  </a:bodyPr>
                  <a:lstStyle/>
                  <a:p>
                    <a:pPr>
                      <a:defRPr sz="1000" b="0" i="0" u="none" strike="noStrike" kern="1200" baseline="0">
                        <a:solidFill>
                          <a:schemeClr val="accent1"/>
                        </a:solidFill>
                        <a:effectLst/>
                        <a:latin typeface="+mn-lt"/>
                        <a:ea typeface="+mn-ea"/>
                        <a:cs typeface="+mn-cs"/>
                      </a:defRPr>
                    </a:pPr>
                    <a:fld id="{D754897F-E248-42A6-A150-94B401A9A339}" type="CATEGORYNAME">
                      <a:rPr lang="en-US" b="1">
                        <a:solidFill>
                          <a:sysClr val="windowText" lastClr="000000"/>
                        </a:solidFill>
                      </a:rPr>
                      <a:pPr>
                        <a:defRPr>
                          <a:solidFill>
                            <a:schemeClr val="accent1"/>
                          </a:solidFill>
                        </a:defRPr>
                      </a:pPr>
                      <a:t>[NOMBRE DE CATEGORÍA]</a:t>
                    </a:fld>
                    <a:r>
                      <a:rPr lang="en-US" b="1" baseline="0">
                        <a:solidFill>
                          <a:sysClr val="windowText" lastClr="000000"/>
                        </a:solidFill>
                      </a:rPr>
                      <a:t>; </a:t>
                    </a:r>
                    <a:fld id="{381EEECF-6FE5-4F83-9B9E-27C3FBBAA375}" type="VALUE">
                      <a:rPr lang="en-US" b="1" baseline="0">
                        <a:solidFill>
                          <a:sysClr val="windowText" lastClr="000000"/>
                        </a:solidFill>
                      </a:rPr>
                      <a:pPr>
                        <a:defRPr>
                          <a:solidFill>
                            <a:schemeClr val="accent1"/>
                          </a:solidFill>
                        </a:defRPr>
                      </a:pPr>
                      <a:t>[VALOR]</a:t>
                    </a:fld>
                    <a:r>
                      <a:rPr lang="en-US" b="1" baseline="0">
                        <a:solidFill>
                          <a:sysClr val="windowText" lastClr="000000"/>
                        </a:solidFill>
                      </a:rPr>
                      <a:t>; </a:t>
                    </a:r>
                    <a:fld id="{5060D5CA-C28A-45B0-BE63-E592FEDE9338}" type="PERCENTAGE">
                      <a:rPr lang="en-US" b="1" baseline="0">
                        <a:solidFill>
                          <a:sysClr val="windowText" lastClr="000000"/>
                        </a:solidFill>
                      </a:rPr>
                      <a:pPr>
                        <a:defRPr>
                          <a:solidFill>
                            <a:schemeClr val="accent1"/>
                          </a:solidFill>
                        </a:defRPr>
                      </a:pPr>
                      <a:t>[PORCENTAJE]</a:t>
                    </a:fld>
                    <a:endParaRPr lang="en-US" b="1" baseline="0">
                      <a:solidFill>
                        <a:sysClr val="windowText" lastClr="000000"/>
                      </a:solidFill>
                    </a:endParaRPr>
                  </a:p>
                </c:rich>
              </c:tx>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noAutofit/>
                </a:bodyPr>
                <a:lstStyle/>
                <a:p>
                  <a:pPr>
                    <a:defRPr sz="1000" b="0" i="0" u="none" strike="noStrike" kern="1200" baseline="0">
                      <a:solidFill>
                        <a:schemeClr val="accent1"/>
                      </a:solidFill>
                      <a:effectLst/>
                      <a:latin typeface="+mn-lt"/>
                      <a:ea typeface="+mn-ea"/>
                      <a:cs typeface="+mn-cs"/>
                    </a:defRPr>
                  </a:pPr>
                  <a:endParaRPr lang="en-US"/>
                </a:p>
              </c:txPr>
              <c:dLblPos val="inEnd"/>
              <c:showLegendKey val="0"/>
              <c:showVal val="1"/>
              <c:showCatName val="1"/>
              <c:showSerName val="0"/>
              <c:showPercent val="1"/>
              <c:showBubbleSize val="0"/>
              <c:extLst>
                <c:ext xmlns:c15="http://schemas.microsoft.com/office/drawing/2012/chart" uri="{CE6537A1-D6FC-4f65-9D91-7224C49458BB}">
                  <c15:layout>
                    <c:manualLayout>
                      <c:w val="0.2390965705838777"/>
                      <c:h val="0.15712748838645507"/>
                    </c:manualLayout>
                  </c15:layout>
                  <c15:dlblFieldTable/>
                  <c15:showDataLabelsRange val="0"/>
                </c:ext>
                <c:ext xmlns:c16="http://schemas.microsoft.com/office/drawing/2014/chart" uri="{C3380CC4-5D6E-409C-BE32-E72D297353CC}">
                  <c16:uniqueId val="{00000003-3E88-4282-A3F8-14A196EFFC26}"/>
                </c:ext>
              </c:extLst>
            </c:dLbl>
            <c:dLbl>
              <c:idx val="2"/>
              <c:tx>
                <c:rich>
                  <a:bodyPr rot="0" spcFirstLastPara="1" vertOverflow="clip" horzOverflow="clip" vert="horz" wrap="square" lIns="38100" tIns="19050" rIns="38100" bIns="19050" anchor="ctr" anchorCtr="1">
                    <a:noAutofit/>
                  </a:bodyPr>
                  <a:lstStyle/>
                  <a:p>
                    <a:pPr>
                      <a:defRPr sz="1000" b="0" i="0" u="none" strike="noStrike" kern="1200" baseline="0">
                        <a:solidFill>
                          <a:schemeClr val="accent1"/>
                        </a:solidFill>
                        <a:effectLst/>
                        <a:latin typeface="+mn-lt"/>
                        <a:ea typeface="+mn-ea"/>
                        <a:cs typeface="+mn-cs"/>
                      </a:defRPr>
                    </a:pPr>
                    <a:fld id="{D3EC1782-734E-4FAE-9053-7FB82B26F373}" type="CATEGORYNAME">
                      <a:rPr lang="en-US" b="1">
                        <a:solidFill>
                          <a:sysClr val="windowText" lastClr="000000"/>
                        </a:solidFill>
                      </a:rPr>
                      <a:pPr>
                        <a:defRPr>
                          <a:solidFill>
                            <a:schemeClr val="accent1"/>
                          </a:solidFill>
                        </a:defRPr>
                      </a:pPr>
                      <a:t>[NOMBRE DE CATEGORÍA]</a:t>
                    </a:fld>
                    <a:r>
                      <a:rPr lang="en-US" b="1" baseline="0">
                        <a:solidFill>
                          <a:sysClr val="windowText" lastClr="000000"/>
                        </a:solidFill>
                      </a:rPr>
                      <a:t>; </a:t>
                    </a:r>
                    <a:fld id="{C0BA9083-FAE8-4287-A34A-082078A3593E}" type="VALUE">
                      <a:rPr lang="en-US" b="1" baseline="0">
                        <a:solidFill>
                          <a:sysClr val="windowText" lastClr="000000"/>
                        </a:solidFill>
                      </a:rPr>
                      <a:pPr>
                        <a:defRPr>
                          <a:solidFill>
                            <a:schemeClr val="accent1"/>
                          </a:solidFill>
                        </a:defRPr>
                      </a:pPr>
                      <a:t>[VALOR]</a:t>
                    </a:fld>
                    <a:r>
                      <a:rPr lang="en-US" b="1" baseline="0">
                        <a:solidFill>
                          <a:sysClr val="windowText" lastClr="000000"/>
                        </a:solidFill>
                      </a:rPr>
                      <a:t>; </a:t>
                    </a:r>
                    <a:fld id="{338BAA9A-429A-4C6A-B2B5-6204425103BA}" type="PERCENTAGE">
                      <a:rPr lang="en-US" b="1" baseline="0">
                        <a:solidFill>
                          <a:sysClr val="windowText" lastClr="000000"/>
                        </a:solidFill>
                      </a:rPr>
                      <a:pPr>
                        <a:defRPr>
                          <a:solidFill>
                            <a:schemeClr val="accent1"/>
                          </a:solidFill>
                        </a:defRPr>
                      </a:pPr>
                      <a:t>[PORCENTAJE]</a:t>
                    </a:fld>
                    <a:endParaRPr lang="en-US" b="1" baseline="0">
                      <a:solidFill>
                        <a:sysClr val="windowText" lastClr="000000"/>
                      </a:solidFill>
                    </a:endParaRPr>
                  </a:p>
                </c:rich>
              </c:tx>
              <c:spPr>
                <a:solidFill>
                  <a:schemeClr val="lt1">
                    <a:alpha val="90000"/>
                  </a:schemeClr>
                </a:solidFill>
                <a:ln w="12700" cap="flat" cmpd="sng" algn="ctr">
                  <a:solidFill>
                    <a:schemeClr val="accent5"/>
                  </a:solidFill>
                  <a:round/>
                </a:ln>
                <a:effectLst>
                  <a:outerShdw blurRad="50800" dist="38100" dir="2700000" algn="tl" rotWithShape="0">
                    <a:schemeClr val="accent5">
                      <a:lumMod val="75000"/>
                      <a:alpha val="40000"/>
                    </a:schemeClr>
                  </a:outerShdw>
                </a:effectLst>
              </c:spPr>
              <c:txPr>
                <a:bodyPr rot="0" spcFirstLastPara="1" vertOverflow="clip" horzOverflow="clip" vert="horz" wrap="square" lIns="38100" tIns="19050" rIns="38100" bIns="19050" anchor="ctr" anchorCtr="1">
                  <a:noAutofit/>
                </a:bodyPr>
                <a:lstStyle/>
                <a:p>
                  <a:pPr>
                    <a:defRPr sz="1000" b="0" i="0" u="none" strike="noStrike" kern="1200" baseline="0">
                      <a:solidFill>
                        <a:schemeClr val="accent1"/>
                      </a:solidFill>
                      <a:effectLst/>
                      <a:latin typeface="+mn-lt"/>
                      <a:ea typeface="+mn-ea"/>
                      <a:cs typeface="+mn-cs"/>
                    </a:defRPr>
                  </a:pPr>
                  <a:endParaRPr lang="en-US"/>
                </a:p>
              </c:txPr>
              <c:dLblPos val="inEnd"/>
              <c:showLegendKey val="0"/>
              <c:showVal val="1"/>
              <c:showCatName val="1"/>
              <c:showSerName val="0"/>
              <c:showPercent val="1"/>
              <c:showBubbleSize val="0"/>
              <c:extLst>
                <c:ext xmlns:c15="http://schemas.microsoft.com/office/drawing/2012/chart" uri="{CE6537A1-D6FC-4f65-9D91-7224C49458BB}">
                  <c15:layout>
                    <c:manualLayout>
                      <c:w val="0.24528174705621056"/>
                      <c:h val="0.18603332288879296"/>
                    </c:manualLayout>
                  </c15:layout>
                  <c15:dlblFieldTable/>
                  <c15:showDataLabelsRange val="0"/>
                </c:ext>
                <c:ext xmlns:c16="http://schemas.microsoft.com/office/drawing/2014/chart" uri="{C3380CC4-5D6E-409C-BE32-E72D297353CC}">
                  <c16:uniqueId val="{00000005-3E88-4282-A3F8-14A196EFFC26}"/>
                </c:ext>
              </c:extLst>
            </c:dLbl>
            <c:dLbl>
              <c:idx val="3"/>
              <c:tx>
                <c:rich>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fld id="{95D2C69B-34CA-4ECF-A200-3DE2BB0AA9BC}" type="CATEGORYNAME">
                      <a:rPr lang="en-US" b="1">
                        <a:solidFill>
                          <a:sysClr val="windowText" lastClr="000000"/>
                        </a:solidFill>
                      </a:rPr>
                      <a:pPr>
                        <a:defRPr>
                          <a:solidFill>
                            <a:schemeClr val="accent1"/>
                          </a:solidFill>
                        </a:defRPr>
                      </a:pPr>
                      <a:t>[NOMBRE DE CATEGORÍA]</a:t>
                    </a:fld>
                    <a:r>
                      <a:rPr lang="en-US" b="1" baseline="0">
                        <a:solidFill>
                          <a:sysClr val="windowText" lastClr="000000"/>
                        </a:solidFill>
                      </a:rPr>
                      <a:t>; </a:t>
                    </a:r>
                    <a:fld id="{89A3DBCE-5134-48DB-AC14-5000F899019A}" type="VALUE">
                      <a:rPr lang="en-US" b="1" baseline="0">
                        <a:solidFill>
                          <a:sysClr val="windowText" lastClr="000000"/>
                        </a:solidFill>
                      </a:rPr>
                      <a:pPr>
                        <a:defRPr>
                          <a:solidFill>
                            <a:schemeClr val="accent1"/>
                          </a:solidFill>
                        </a:defRPr>
                      </a:pPr>
                      <a:t>[VALOR]</a:t>
                    </a:fld>
                    <a:r>
                      <a:rPr lang="en-US" b="1" baseline="0">
                        <a:solidFill>
                          <a:sysClr val="windowText" lastClr="000000"/>
                        </a:solidFill>
                      </a:rPr>
                      <a:t>; </a:t>
                    </a:r>
                    <a:fld id="{AD2F9744-E5A8-4337-8A1F-BF9A4B158C9D}" type="PERCENTAGE">
                      <a:rPr lang="en-US" b="1" baseline="0">
                        <a:solidFill>
                          <a:sysClr val="windowText" lastClr="000000"/>
                        </a:solidFill>
                      </a:rPr>
                      <a:pPr>
                        <a:defRPr>
                          <a:solidFill>
                            <a:schemeClr val="accent1"/>
                          </a:solidFill>
                        </a:defRPr>
                      </a:pPr>
                      <a:t>[PORCENTAJE]</a:t>
                    </a:fld>
                    <a:endParaRPr lang="en-US" b="1" baseline="0">
                      <a:solidFill>
                        <a:sysClr val="windowText" lastClr="000000"/>
                      </a:solidFill>
                    </a:endParaRPr>
                  </a:p>
                </c:rich>
              </c:tx>
              <c:spPr>
                <a:solidFill>
                  <a:schemeClr val="lt1">
                    <a:alpha val="90000"/>
                  </a:schemeClr>
                </a:solidFill>
                <a:ln w="12700" cap="flat" cmpd="sng" algn="ctr">
                  <a:solidFill>
                    <a:schemeClr val="accent1">
                      <a:lumMod val="60000"/>
                    </a:schemeClr>
                  </a:solidFill>
                  <a:round/>
                </a:ln>
                <a:effectLst>
                  <a:outerShdw blurRad="50800" dist="38100" dir="2700000" algn="tl" rotWithShape="0">
                    <a:schemeClr val="accent1">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inEnd"/>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3E88-4282-A3F8-14A196EFFC26}"/>
                </c:ext>
              </c:extLst>
            </c:dLbl>
            <c:spPr>
              <a:solidFill>
                <a:sysClr val="window" lastClr="FFFFFF">
                  <a:alpha val="90000"/>
                </a:sysClr>
              </a:solidFill>
              <a:ln w="12700" cap="flat" cmpd="sng" algn="ctr">
                <a:solidFill>
                  <a:srgbClr val="4472C4"/>
                </a:solidFill>
                <a:round/>
              </a:ln>
              <a:effectLst>
                <a:outerShdw blurRad="50800" dist="38100" dir="2700000" algn="tl" rotWithShape="0">
                  <a:srgbClr val="4472C4">
                    <a:lumMod val="75000"/>
                    <a:alpha val="40000"/>
                  </a:srgbClr>
                </a:outerShdw>
              </a:effectLst>
            </c:spPr>
            <c:dLblPos val="inEnd"/>
            <c:showLegendKey val="0"/>
            <c:showVal val="1"/>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Tamaño!$E$7:$E$10</c:f>
              <c:strCache>
                <c:ptCount val="4"/>
                <c:pt idx="0">
                  <c:v>Micros</c:v>
                </c:pt>
                <c:pt idx="1">
                  <c:v>Pequeños</c:v>
                </c:pt>
                <c:pt idx="2">
                  <c:v>Medianos</c:v>
                </c:pt>
                <c:pt idx="3">
                  <c:v>Grandes</c:v>
                </c:pt>
              </c:strCache>
            </c:strRef>
          </c:cat>
          <c:val>
            <c:numRef>
              <c:f>Tamaño!$F$7:$F$10</c:f>
              <c:numCache>
                <c:formatCode>General</c:formatCode>
                <c:ptCount val="4"/>
                <c:pt idx="0">
                  <c:v>116</c:v>
                </c:pt>
                <c:pt idx="1">
                  <c:v>266</c:v>
                </c:pt>
                <c:pt idx="2">
                  <c:v>220</c:v>
                </c:pt>
                <c:pt idx="3">
                  <c:v>68</c:v>
                </c:pt>
              </c:numCache>
            </c:numRef>
          </c:val>
          <c:extLst>
            <c:ext xmlns:c16="http://schemas.microsoft.com/office/drawing/2014/chart" uri="{C3380CC4-5D6E-409C-BE32-E72D297353CC}">
              <c16:uniqueId val="{00000008-3E88-4282-A3F8-14A196EFFC26}"/>
            </c:ext>
          </c:extLst>
        </c:ser>
        <c:dLbls>
          <c:dLblPos val="inEnd"/>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136896240242696"/>
          <c:y val="3.7036798467813013E-2"/>
          <c:w val="0.78931447489518358"/>
          <c:h val="0.79038751556342712"/>
        </c:manualLayout>
      </c:layout>
      <c:bar3DChart>
        <c:barDir val="bar"/>
        <c:grouping val="percentStacked"/>
        <c:varyColors val="0"/>
        <c:ser>
          <c:idx val="0"/>
          <c:order val="0"/>
          <c:tx>
            <c:strRef>
              <c:f>'Municipio-Estado'!$C$6</c:f>
              <c:strCache>
                <c:ptCount val="1"/>
                <c:pt idx="0">
                  <c:v>Sólido/Semisólido (kg)</c:v>
                </c:pt>
              </c:strCache>
            </c:strRef>
          </c:tx>
          <c:spPr>
            <a:solidFill>
              <a:schemeClr val="accent6"/>
            </a:solidFill>
            <a:ln>
              <a:solidFill>
                <a:schemeClr val="tx1"/>
              </a:solidFill>
            </a:ln>
            <a:effectLst/>
            <a:sp3d>
              <a:contourClr>
                <a:schemeClr val="tx1"/>
              </a:contourClr>
            </a:sp3d>
          </c:spPr>
          <c:invertIfNegative val="0"/>
          <c:cat>
            <c:strRef>
              <c:f>'Municipio-Estado'!$B$8:$B$17</c:f>
              <c:strCache>
                <c:ptCount val="10"/>
                <c:pt idx="0">
                  <c:v>PALMIRA</c:v>
                </c:pt>
                <c:pt idx="1">
                  <c:v>SAN PEDRO</c:v>
                </c:pt>
                <c:pt idx="2">
                  <c:v>YUMBO</c:v>
                </c:pt>
                <c:pt idx="3">
                  <c:v>TULUA</c:v>
                </c:pt>
                <c:pt idx="4">
                  <c:v>GUADALAJARA DE BUGA</c:v>
                </c:pt>
                <c:pt idx="5">
                  <c:v>CARTAGO</c:v>
                </c:pt>
                <c:pt idx="6">
                  <c:v>BUENAVENTURA</c:v>
                </c:pt>
                <c:pt idx="7">
                  <c:v>CANDELARIA</c:v>
                </c:pt>
                <c:pt idx="8">
                  <c:v>JAMUNDI</c:v>
                </c:pt>
                <c:pt idx="9">
                  <c:v>PRADERA</c:v>
                </c:pt>
              </c:strCache>
            </c:strRef>
          </c:cat>
          <c:val>
            <c:numRef>
              <c:f>'Municipio-Estado'!$C$8:$C$17</c:f>
              <c:numCache>
                <c:formatCode>#,##0</c:formatCode>
                <c:ptCount val="10"/>
                <c:pt idx="0">
                  <c:v>1227120.6499999999</c:v>
                </c:pt>
                <c:pt idx="1">
                  <c:v>1140445.1000000001</c:v>
                </c:pt>
                <c:pt idx="2">
                  <c:v>188663.79</c:v>
                </c:pt>
                <c:pt idx="3">
                  <c:v>319219.43</c:v>
                </c:pt>
                <c:pt idx="4">
                  <c:v>313130.62</c:v>
                </c:pt>
                <c:pt idx="5">
                  <c:v>223593.15</c:v>
                </c:pt>
                <c:pt idx="6">
                  <c:v>69671.7</c:v>
                </c:pt>
                <c:pt idx="7">
                  <c:v>123851.2</c:v>
                </c:pt>
                <c:pt idx="8">
                  <c:v>54107.08</c:v>
                </c:pt>
                <c:pt idx="9">
                  <c:v>67747.28</c:v>
                </c:pt>
              </c:numCache>
            </c:numRef>
          </c:val>
          <c:extLst>
            <c:ext xmlns:c16="http://schemas.microsoft.com/office/drawing/2014/chart" uri="{C3380CC4-5D6E-409C-BE32-E72D297353CC}">
              <c16:uniqueId val="{00000000-E5D6-477E-ADA5-8171D661CAD5}"/>
            </c:ext>
          </c:extLst>
        </c:ser>
        <c:ser>
          <c:idx val="1"/>
          <c:order val="1"/>
          <c:tx>
            <c:strRef>
              <c:f>'Municipio-Estado'!$D$6</c:f>
              <c:strCache>
                <c:ptCount val="1"/>
                <c:pt idx="0">
                  <c:v>Líquido (kg)</c:v>
                </c:pt>
              </c:strCache>
            </c:strRef>
          </c:tx>
          <c:spPr>
            <a:solidFill>
              <a:schemeClr val="accent5"/>
            </a:solidFill>
            <a:ln>
              <a:solidFill>
                <a:schemeClr val="tx1"/>
              </a:solidFill>
            </a:ln>
            <a:effectLst/>
            <a:sp3d>
              <a:contourClr>
                <a:schemeClr val="tx1"/>
              </a:contourClr>
            </a:sp3d>
          </c:spPr>
          <c:invertIfNegative val="0"/>
          <c:cat>
            <c:strRef>
              <c:f>'Municipio-Estado'!$B$8:$B$17</c:f>
              <c:strCache>
                <c:ptCount val="10"/>
                <c:pt idx="0">
                  <c:v>PALMIRA</c:v>
                </c:pt>
                <c:pt idx="1">
                  <c:v>SAN PEDRO</c:v>
                </c:pt>
                <c:pt idx="2">
                  <c:v>YUMBO</c:v>
                </c:pt>
                <c:pt idx="3">
                  <c:v>TULUA</c:v>
                </c:pt>
                <c:pt idx="4">
                  <c:v>GUADALAJARA DE BUGA</c:v>
                </c:pt>
                <c:pt idx="5">
                  <c:v>CARTAGO</c:v>
                </c:pt>
                <c:pt idx="6">
                  <c:v>BUENAVENTURA</c:v>
                </c:pt>
                <c:pt idx="7">
                  <c:v>CANDELARIA</c:v>
                </c:pt>
                <c:pt idx="8">
                  <c:v>JAMUNDI</c:v>
                </c:pt>
                <c:pt idx="9">
                  <c:v>PRADERA</c:v>
                </c:pt>
              </c:strCache>
            </c:strRef>
          </c:cat>
          <c:val>
            <c:numRef>
              <c:f>'Municipio-Estado'!$D$8:$D$17</c:f>
              <c:numCache>
                <c:formatCode>#,##0</c:formatCode>
                <c:ptCount val="10"/>
                <c:pt idx="0">
                  <c:v>276340.15000000002</c:v>
                </c:pt>
                <c:pt idx="1">
                  <c:v>35236</c:v>
                </c:pt>
                <c:pt idx="2">
                  <c:v>351657.88</c:v>
                </c:pt>
                <c:pt idx="3">
                  <c:v>82154.849999999904</c:v>
                </c:pt>
                <c:pt idx="4">
                  <c:v>70050.600000000006</c:v>
                </c:pt>
                <c:pt idx="5">
                  <c:v>68099.899999999994</c:v>
                </c:pt>
                <c:pt idx="6">
                  <c:v>114521.29</c:v>
                </c:pt>
                <c:pt idx="7">
                  <c:v>49478.400000000001</c:v>
                </c:pt>
                <c:pt idx="8">
                  <c:v>39826.199999999997</c:v>
                </c:pt>
                <c:pt idx="9">
                  <c:v>2841.22</c:v>
                </c:pt>
              </c:numCache>
            </c:numRef>
          </c:val>
          <c:extLst>
            <c:ext xmlns:c16="http://schemas.microsoft.com/office/drawing/2014/chart" uri="{C3380CC4-5D6E-409C-BE32-E72D297353CC}">
              <c16:uniqueId val="{00000001-E5D6-477E-ADA5-8171D661CAD5}"/>
            </c:ext>
          </c:extLst>
        </c:ser>
        <c:ser>
          <c:idx val="2"/>
          <c:order val="2"/>
          <c:tx>
            <c:strRef>
              <c:f>'Municipio-Estado'!$E$6</c:f>
              <c:strCache>
                <c:ptCount val="1"/>
                <c:pt idx="0">
                  <c:v>Gaseoso (kg)</c:v>
                </c:pt>
              </c:strCache>
            </c:strRef>
          </c:tx>
          <c:spPr>
            <a:solidFill>
              <a:schemeClr val="accent4"/>
            </a:solidFill>
            <a:ln>
              <a:solidFill>
                <a:schemeClr val="tx1"/>
              </a:solidFill>
            </a:ln>
            <a:effectLst/>
            <a:sp3d>
              <a:contourClr>
                <a:schemeClr val="tx1"/>
              </a:contourClr>
            </a:sp3d>
          </c:spPr>
          <c:invertIfNegative val="0"/>
          <c:cat>
            <c:strRef>
              <c:f>'Municipio-Estado'!$B$8:$B$17</c:f>
              <c:strCache>
                <c:ptCount val="10"/>
                <c:pt idx="0">
                  <c:v>PALMIRA</c:v>
                </c:pt>
                <c:pt idx="1">
                  <c:v>SAN PEDRO</c:v>
                </c:pt>
                <c:pt idx="2">
                  <c:v>YUMBO</c:v>
                </c:pt>
                <c:pt idx="3">
                  <c:v>TULUA</c:v>
                </c:pt>
                <c:pt idx="4">
                  <c:v>GUADALAJARA DE BUGA</c:v>
                </c:pt>
                <c:pt idx="5">
                  <c:v>CARTAGO</c:v>
                </c:pt>
                <c:pt idx="6">
                  <c:v>BUENAVENTURA</c:v>
                </c:pt>
                <c:pt idx="7">
                  <c:v>CANDELARIA</c:v>
                </c:pt>
                <c:pt idx="8">
                  <c:v>JAMUNDI</c:v>
                </c:pt>
                <c:pt idx="9">
                  <c:v>PRADERA</c:v>
                </c:pt>
              </c:strCache>
            </c:strRef>
          </c:cat>
          <c:val>
            <c:numRef>
              <c:f>'Municipio-Estado'!$E$8:$E$17</c:f>
              <c:numCache>
                <c:formatCode>#,##0</c:formatCode>
                <c:ptCount val="10"/>
                <c:pt idx="0">
                  <c:v>9.6</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E5D6-477E-ADA5-8171D661CAD5}"/>
            </c:ext>
          </c:extLst>
        </c:ser>
        <c:dLbls>
          <c:showLegendKey val="0"/>
          <c:showVal val="0"/>
          <c:showCatName val="0"/>
          <c:showSerName val="0"/>
          <c:showPercent val="0"/>
          <c:showBubbleSize val="0"/>
        </c:dLbls>
        <c:gapWidth val="150"/>
        <c:shape val="box"/>
        <c:axId val="123631104"/>
        <c:axId val="122073024"/>
        <c:axId val="0"/>
      </c:bar3DChart>
      <c:catAx>
        <c:axId val="12363110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crossAx val="122073024"/>
        <c:crosses val="autoZero"/>
        <c:auto val="1"/>
        <c:lblAlgn val="ctr"/>
        <c:lblOffset val="100"/>
        <c:noMultiLvlLbl val="0"/>
      </c:catAx>
      <c:valAx>
        <c:axId val="1220730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23631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2643981433038149E-2"/>
          <c:y val="7.0820466093260398E-2"/>
          <c:w val="0.94842503579679427"/>
          <c:h val="0.91203262258830198"/>
        </c:manualLayout>
      </c:layout>
      <c:pie3DChart>
        <c:varyColors val="1"/>
        <c:ser>
          <c:idx val="0"/>
          <c:order val="0"/>
          <c:spPr>
            <a:ln>
              <a:solidFill>
                <a:schemeClr val="tx1"/>
              </a:solidFill>
            </a:ln>
          </c:spPr>
          <c:dPt>
            <c:idx val="0"/>
            <c:bubble3D val="0"/>
            <c:spPr>
              <a:solidFill>
                <a:schemeClr val="accent1">
                  <a:alpha val="90000"/>
                </a:schemeClr>
              </a:solidFill>
              <a:ln w="19050">
                <a:solidFill>
                  <a:schemeClr val="tx1"/>
                </a:solidFill>
              </a:ln>
              <a:effectLst>
                <a:innerShdw blurRad="114300">
                  <a:schemeClr val="accent1">
                    <a:lumMod val="75000"/>
                  </a:schemeClr>
                </a:innerShdw>
              </a:effectLst>
              <a:scene3d>
                <a:camera prst="orthographicFront"/>
                <a:lightRig rig="threePt" dir="t"/>
              </a:scene3d>
              <a:sp3d contourW="19050" prstMaterial="flat">
                <a:contourClr>
                  <a:schemeClr val="tx1"/>
                </a:contourClr>
              </a:sp3d>
            </c:spPr>
            <c:extLst>
              <c:ext xmlns:c16="http://schemas.microsoft.com/office/drawing/2014/chart" uri="{C3380CC4-5D6E-409C-BE32-E72D297353CC}">
                <c16:uniqueId val="{00000001-0854-4107-B1B6-A607FDEDF000}"/>
              </c:ext>
            </c:extLst>
          </c:dPt>
          <c:dPt>
            <c:idx val="1"/>
            <c:bubble3D val="0"/>
            <c:spPr>
              <a:solidFill>
                <a:schemeClr val="accent3">
                  <a:alpha val="90000"/>
                </a:schemeClr>
              </a:solidFill>
              <a:ln w="19050">
                <a:solidFill>
                  <a:schemeClr val="tx1"/>
                </a:solidFill>
              </a:ln>
              <a:effectLst>
                <a:innerShdw blurRad="114300">
                  <a:schemeClr val="accent3">
                    <a:lumMod val="75000"/>
                  </a:schemeClr>
                </a:innerShdw>
              </a:effectLst>
              <a:scene3d>
                <a:camera prst="orthographicFront"/>
                <a:lightRig rig="threePt" dir="t"/>
              </a:scene3d>
              <a:sp3d contourW="19050" prstMaterial="flat">
                <a:contourClr>
                  <a:schemeClr val="tx1"/>
                </a:contourClr>
              </a:sp3d>
            </c:spPr>
            <c:extLst>
              <c:ext xmlns:c16="http://schemas.microsoft.com/office/drawing/2014/chart" uri="{C3380CC4-5D6E-409C-BE32-E72D297353CC}">
                <c16:uniqueId val="{00000003-0854-4107-B1B6-A607FDEDF000}"/>
              </c:ext>
            </c:extLst>
          </c:dPt>
          <c:dPt>
            <c:idx val="2"/>
            <c:bubble3D val="0"/>
            <c:spPr>
              <a:solidFill>
                <a:schemeClr val="accent5">
                  <a:alpha val="90000"/>
                </a:schemeClr>
              </a:solidFill>
              <a:ln w="19050">
                <a:solidFill>
                  <a:schemeClr val="tx1"/>
                </a:solidFill>
              </a:ln>
              <a:effectLst>
                <a:innerShdw blurRad="114300">
                  <a:schemeClr val="accent5">
                    <a:lumMod val="75000"/>
                  </a:schemeClr>
                </a:innerShdw>
              </a:effectLst>
              <a:scene3d>
                <a:camera prst="orthographicFront"/>
                <a:lightRig rig="threePt" dir="t"/>
              </a:scene3d>
              <a:sp3d contourW="19050" prstMaterial="flat">
                <a:contourClr>
                  <a:schemeClr val="tx1"/>
                </a:contourClr>
              </a:sp3d>
            </c:spPr>
            <c:extLst>
              <c:ext xmlns:c16="http://schemas.microsoft.com/office/drawing/2014/chart" uri="{C3380CC4-5D6E-409C-BE32-E72D297353CC}">
                <c16:uniqueId val="{00000005-0854-4107-B1B6-A607FDEDF000}"/>
              </c:ext>
            </c:extLst>
          </c:dPt>
          <c:dPt>
            <c:idx val="3"/>
            <c:bubble3D val="0"/>
            <c:spPr>
              <a:solidFill>
                <a:schemeClr val="accent1">
                  <a:lumMod val="60000"/>
                  <a:alpha val="90000"/>
                </a:schemeClr>
              </a:solidFill>
              <a:ln w="19050">
                <a:solidFill>
                  <a:schemeClr val="tx1"/>
                </a:solidFill>
              </a:ln>
              <a:effectLst>
                <a:innerShdw blurRad="114300">
                  <a:schemeClr val="accent1">
                    <a:lumMod val="60000"/>
                    <a:lumMod val="75000"/>
                  </a:schemeClr>
                </a:innerShdw>
              </a:effectLst>
              <a:scene3d>
                <a:camera prst="orthographicFront"/>
                <a:lightRig rig="threePt" dir="t"/>
              </a:scene3d>
              <a:sp3d contourW="19050" prstMaterial="flat">
                <a:contourClr>
                  <a:schemeClr val="tx1"/>
                </a:contourClr>
              </a:sp3d>
            </c:spPr>
            <c:extLst>
              <c:ext xmlns:c16="http://schemas.microsoft.com/office/drawing/2014/chart" uri="{C3380CC4-5D6E-409C-BE32-E72D297353CC}">
                <c16:uniqueId val="{00000007-0854-4107-B1B6-A607FDEDF000}"/>
              </c:ext>
            </c:extLst>
          </c:dPt>
          <c:dLbls>
            <c:dLbl>
              <c:idx val="0"/>
              <c:layout>
                <c:manualLayout>
                  <c:x val="-0.21502899008721979"/>
                  <c:y val="2.3815383294536821E-2"/>
                </c:manualLayout>
              </c:layout>
              <c:tx>
                <c:rich>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fld id="{EEFA14AC-42CB-40A0-BEB3-8E3DF75F2815}" type="CATEGORYNAME">
                      <a:rPr lang="en-US">
                        <a:solidFill>
                          <a:sysClr val="windowText" lastClr="000000"/>
                        </a:solidFill>
                      </a:rPr>
                      <a:pPr>
                        <a:defRPr/>
                      </a:pPr>
                      <a:t>[NOMBRE DE CATEGORÍA]</a:t>
                    </a:fld>
                    <a:r>
                      <a:rPr lang="en-US" baseline="0">
                        <a:solidFill>
                          <a:sysClr val="windowText" lastClr="000000"/>
                        </a:solidFill>
                      </a:rPr>
                      <a:t>
</a:t>
                    </a:r>
                    <a:fld id="{1F78DDB2-4496-4FB2-BB62-AED462127851}" type="PERCENTAGE">
                      <a:rPr lang="en-US" baseline="0">
                        <a:solidFill>
                          <a:sysClr val="windowText" lastClr="000000"/>
                        </a:solidFill>
                      </a:rPr>
                      <a:pPr>
                        <a:defRPr/>
                      </a:pPr>
                      <a:t>[PORCENTAJE]</a:t>
                    </a:fld>
                    <a:endParaRPr lang="en-US" baseline="0">
                      <a:solidFill>
                        <a:sysClr val="windowText" lastClr="000000"/>
                      </a:solidFill>
                    </a:endParaRPr>
                  </a:p>
                </c:rich>
              </c:tx>
              <c:numFmt formatCode="0.00%" sourceLinked="0"/>
              <c:spPr>
                <a:solidFill>
                  <a:schemeClr val="lt1">
                    <a:alpha val="90000"/>
                  </a:schemeClr>
                </a:solidFill>
                <a:ln w="12700" cap="rnd" cmpd="dbl" algn="ctr">
                  <a:solidFill>
                    <a:schemeClr val="tx1"/>
                  </a:solidFill>
                  <a:round/>
                </a:ln>
                <a:effectLst>
                  <a:outerShdw blurRad="50800" dist="38100" dir="2700000" algn="tl" rotWithShape="0">
                    <a:schemeClr val="accent1">
                      <a:lumMod val="75000"/>
                      <a:alpha val="40000"/>
                    </a:schemeClr>
                  </a:outerShdw>
                </a:effectLst>
                <a:scene3d>
                  <a:camera prst="orthographicFront"/>
                  <a:lightRig rig="threePt" dir="t"/>
                </a:scene3d>
                <a:sp3d>
                  <a:bevelT/>
                </a:sp3d>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232557155390194"/>
                      <c:h val="0.14792687849944092"/>
                    </c:manualLayout>
                  </c15:layout>
                  <c15:dlblFieldTable/>
                  <c15:showDataLabelsRange val="0"/>
                </c:ext>
                <c:ext xmlns:c16="http://schemas.microsoft.com/office/drawing/2014/chart" uri="{C3380CC4-5D6E-409C-BE32-E72D297353CC}">
                  <c16:uniqueId val="{00000001-0854-4107-B1B6-A607FDEDF000}"/>
                </c:ext>
              </c:extLst>
            </c:dLbl>
            <c:dLbl>
              <c:idx val="1"/>
              <c:layout>
                <c:manualLayout>
                  <c:x val="-9.2813755401099859E-3"/>
                  <c:y val="7.456986444595963E-2"/>
                </c:manualLayout>
              </c:layout>
              <c:tx>
                <c:rich>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fld id="{9B999E3F-EC43-4C4C-8DEE-04AFAECD3B61}" type="CATEGORYNAME">
                      <a:rPr lang="en-US">
                        <a:solidFill>
                          <a:sysClr val="windowText" lastClr="000000"/>
                        </a:solidFill>
                      </a:rPr>
                      <a:pPr>
                        <a:defRPr>
                          <a:solidFill>
                            <a:schemeClr val="accent1"/>
                          </a:solidFill>
                        </a:defRPr>
                      </a:pPr>
                      <a:t>[NOMBRE DE CATEGORÍA]</a:t>
                    </a:fld>
                    <a:r>
                      <a:rPr lang="en-US" baseline="0">
                        <a:solidFill>
                          <a:sysClr val="windowText" lastClr="000000"/>
                        </a:solidFill>
                      </a:rPr>
                      <a:t>
</a:t>
                    </a:r>
                    <a:fld id="{CDEAF469-9255-40E8-850E-70B99FF278EC}" type="PERCENTAGE">
                      <a:rPr lang="en-US" baseline="0">
                        <a:solidFill>
                          <a:sysClr val="windowText" lastClr="000000"/>
                        </a:solidFill>
                      </a:rPr>
                      <a:pPr>
                        <a:defRPr>
                          <a:solidFill>
                            <a:schemeClr val="accent1"/>
                          </a:solidFill>
                        </a:defRPr>
                      </a:pPr>
                      <a:t>[PORCENTAJE]</a:t>
                    </a:fld>
                    <a:endParaRPr lang="en-US" baseline="0">
                      <a:solidFill>
                        <a:sysClr val="windowText" lastClr="000000"/>
                      </a:solidFill>
                    </a:endParaRPr>
                  </a:p>
                </c:rich>
              </c:tx>
              <c:numFmt formatCode="0.00%" sourceLinked="0"/>
              <c:spPr>
                <a:solidFill>
                  <a:schemeClr val="lt1">
                    <a:alpha val="90000"/>
                  </a:schemeClr>
                </a:solidFill>
                <a:ln w="12700" cap="rnd" cmpd="dbl" algn="ctr">
                  <a:solidFill>
                    <a:schemeClr val="tx1"/>
                  </a:solidFill>
                  <a:round/>
                </a:ln>
                <a:effectLst>
                  <a:outerShdw blurRad="50800" dist="38100" dir="2700000" algn="tl" rotWithShape="0">
                    <a:schemeClr val="accent3">
                      <a:lumMod val="75000"/>
                      <a:alpha val="40000"/>
                    </a:schemeClr>
                  </a:outerShdw>
                </a:effectLst>
                <a:scene3d>
                  <a:camera prst="orthographicFront"/>
                  <a:lightRig rig="threePt" dir="t"/>
                </a:scene3d>
                <a:sp3d>
                  <a:bevelT/>
                </a:sp3d>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22575213270152159"/>
                      <c:h val="0.14792687849944092"/>
                    </c:manualLayout>
                  </c15:layout>
                  <c15:dlblFieldTable/>
                  <c15:showDataLabelsRange val="0"/>
                </c:ext>
                <c:ext xmlns:c16="http://schemas.microsoft.com/office/drawing/2014/chart" uri="{C3380CC4-5D6E-409C-BE32-E72D297353CC}">
                  <c16:uniqueId val="{00000003-0854-4107-B1B6-A607FDEDF000}"/>
                </c:ext>
              </c:extLst>
            </c:dLbl>
            <c:dLbl>
              <c:idx val="2"/>
              <c:tx>
                <c:rich>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fld id="{E5209E74-D27F-4816-B543-94AE54B493EE}" type="CATEGORYNAME">
                      <a:rPr lang="en-US">
                        <a:solidFill>
                          <a:sysClr val="windowText" lastClr="000000"/>
                        </a:solidFill>
                      </a:rPr>
                      <a:pPr>
                        <a:defRPr>
                          <a:solidFill>
                            <a:schemeClr val="accent1"/>
                          </a:solidFill>
                        </a:defRPr>
                      </a:pPr>
                      <a:t>[NOMBRE DE CATEGORÍA]</a:t>
                    </a:fld>
                    <a:r>
                      <a:rPr lang="en-US" baseline="0">
                        <a:solidFill>
                          <a:sysClr val="windowText" lastClr="000000"/>
                        </a:solidFill>
                      </a:rPr>
                      <a:t>
</a:t>
                    </a:r>
                    <a:fld id="{B5D97342-E72D-4C64-B38A-571D3CAA330F}" type="PERCENTAGE">
                      <a:rPr lang="en-US" baseline="0">
                        <a:solidFill>
                          <a:sysClr val="windowText" lastClr="000000"/>
                        </a:solidFill>
                      </a:rPr>
                      <a:pPr>
                        <a:defRPr>
                          <a:solidFill>
                            <a:schemeClr val="accent1"/>
                          </a:solidFill>
                        </a:defRPr>
                      </a:pPr>
                      <a:t>[PORCENTAJE]</a:t>
                    </a:fld>
                    <a:endParaRPr lang="en-US" baseline="0">
                      <a:solidFill>
                        <a:sysClr val="windowText" lastClr="000000"/>
                      </a:solidFill>
                    </a:endParaRPr>
                  </a:p>
                </c:rich>
              </c:tx>
              <c:numFmt formatCode="0.00%" sourceLinked="0"/>
              <c:spPr>
                <a:solidFill>
                  <a:schemeClr val="lt1">
                    <a:alpha val="90000"/>
                  </a:schemeClr>
                </a:solidFill>
                <a:ln w="12700" cap="rnd" cmpd="dbl" algn="ctr">
                  <a:solidFill>
                    <a:schemeClr val="tx1"/>
                  </a:solidFill>
                  <a:round/>
                </a:ln>
                <a:effectLst>
                  <a:outerShdw blurRad="50800" dist="38100" dir="2700000" algn="tl" rotWithShape="0">
                    <a:schemeClr val="accent5">
                      <a:lumMod val="75000"/>
                      <a:alpha val="40000"/>
                    </a:schemeClr>
                  </a:outerShdw>
                </a:effectLst>
                <a:scene3d>
                  <a:camera prst="orthographicFront"/>
                  <a:lightRig rig="threePt" dir="t"/>
                </a:scene3d>
                <a:sp3d>
                  <a:bevelT/>
                </a:sp3d>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in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0854-4107-B1B6-A607FDEDF000}"/>
                </c:ext>
              </c:extLst>
            </c:dLbl>
            <c:dLbl>
              <c:idx val="3"/>
              <c:tx>
                <c:rich>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fld id="{C4A35C9C-DE56-4D71-BC39-7AC21890B7A1}" type="CATEGORYNAME">
                      <a:rPr lang="en-US">
                        <a:solidFill>
                          <a:sysClr val="windowText" lastClr="000000"/>
                        </a:solidFill>
                      </a:rPr>
                      <a:pPr>
                        <a:defRPr>
                          <a:solidFill>
                            <a:schemeClr val="accent1"/>
                          </a:solidFill>
                        </a:defRPr>
                      </a:pPr>
                      <a:t>[NOMBRE DE CATEGORÍA]</a:t>
                    </a:fld>
                    <a:r>
                      <a:rPr lang="en-US" baseline="0">
                        <a:solidFill>
                          <a:sysClr val="windowText" lastClr="000000"/>
                        </a:solidFill>
                      </a:rPr>
                      <a:t>
</a:t>
                    </a:r>
                    <a:fld id="{19FF4C9F-179C-431C-BDFD-7B47265A1EDC}" type="PERCENTAGE">
                      <a:rPr lang="en-US" baseline="0">
                        <a:solidFill>
                          <a:sysClr val="windowText" lastClr="000000"/>
                        </a:solidFill>
                      </a:rPr>
                      <a:pPr>
                        <a:defRPr>
                          <a:solidFill>
                            <a:schemeClr val="accent1"/>
                          </a:solidFill>
                        </a:defRPr>
                      </a:pPr>
                      <a:t>[PORCENTAJE]</a:t>
                    </a:fld>
                    <a:endParaRPr lang="en-US" baseline="0">
                      <a:solidFill>
                        <a:sysClr val="windowText" lastClr="000000"/>
                      </a:solidFill>
                    </a:endParaRPr>
                  </a:p>
                </c:rich>
              </c:tx>
              <c:numFmt formatCode="0.00%" sourceLinked="0"/>
              <c:spPr>
                <a:solidFill>
                  <a:schemeClr val="lt1">
                    <a:alpha val="90000"/>
                  </a:schemeClr>
                </a:solidFill>
                <a:ln w="12700" cap="rnd" cmpd="dbl" algn="ctr">
                  <a:solidFill>
                    <a:schemeClr val="tx1"/>
                  </a:solidFill>
                  <a:round/>
                </a:ln>
                <a:effectLst>
                  <a:outerShdw blurRad="50800" dist="38100" dir="2700000" algn="tl" rotWithShape="0">
                    <a:schemeClr val="accent1">
                      <a:lumMod val="60000"/>
                      <a:lumMod val="75000"/>
                      <a:alpha val="40000"/>
                    </a:schemeClr>
                  </a:outerShdw>
                </a:effectLst>
                <a:scene3d>
                  <a:camera prst="orthographicFront"/>
                  <a:lightRig rig="threePt" dir="t"/>
                </a:scene3d>
                <a:sp3d>
                  <a:bevelT/>
                </a:sp3d>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in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0854-4107-B1B6-A607FDEDF000}"/>
                </c:ext>
              </c:extLst>
            </c:dLbl>
            <c:numFmt formatCode="0.00%" sourceLinked="0"/>
            <c:spPr>
              <a:solidFill>
                <a:sysClr val="window" lastClr="FFFFFF">
                  <a:alpha val="90000"/>
                </a:sysClr>
              </a:solidFill>
              <a:ln w="12700" cap="rnd" cmpd="dbl" algn="ctr">
                <a:solidFill>
                  <a:schemeClr val="tx1"/>
                </a:solidFill>
                <a:round/>
              </a:ln>
              <a:effectLst>
                <a:outerShdw blurRad="50800" dist="38100" dir="2700000" algn="tl" rotWithShape="0">
                  <a:srgbClr val="4472C4">
                    <a:lumMod val="75000"/>
                    <a:alpha val="40000"/>
                  </a:srgbClr>
                </a:outerShdw>
              </a:effectLst>
              <a:scene3d>
                <a:camera prst="orthographicFront"/>
                <a:lightRig rig="threePt" dir="t"/>
              </a:scene3d>
              <a:sp3d>
                <a:bevelT/>
              </a:sp3d>
            </c:spPr>
            <c:dLblPos val="inEnd"/>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'CIIU-Manejo'!$C$6:$F$6</c:f>
              <c:strCache>
                <c:ptCount val="4"/>
                <c:pt idx="0">
                  <c:v>Almacenamiento</c:v>
                </c:pt>
                <c:pt idx="1">
                  <c:v>Aprovechamiento</c:v>
                </c:pt>
                <c:pt idx="2">
                  <c:v>Tratamiento</c:v>
                </c:pt>
                <c:pt idx="3">
                  <c:v>Disposición Final</c:v>
                </c:pt>
              </c:strCache>
            </c:strRef>
          </c:cat>
          <c:val>
            <c:numRef>
              <c:f>'CIIU-Manejo'!$C$7:$F$7</c:f>
              <c:numCache>
                <c:formatCode>#,##0.0</c:formatCode>
                <c:ptCount val="4"/>
                <c:pt idx="0">
                  <c:v>18799.72</c:v>
                </c:pt>
                <c:pt idx="1">
                  <c:v>1161649.5400000003</c:v>
                </c:pt>
                <c:pt idx="2">
                  <c:v>1777192.8699999999</c:v>
                </c:pt>
                <c:pt idx="3">
                  <c:v>2192965.4400000009</c:v>
                </c:pt>
              </c:numCache>
            </c:numRef>
          </c:val>
          <c:extLst>
            <c:ext xmlns:c16="http://schemas.microsoft.com/office/drawing/2014/chart" uri="{C3380CC4-5D6E-409C-BE32-E72D297353CC}">
              <c16:uniqueId val="{00000008-0854-4107-B1B6-A607FDEDF000}"/>
            </c:ext>
          </c:extLst>
        </c:ser>
        <c:dLbls>
          <c:dLblPos val="inEnd"/>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61351706036745"/>
          <c:y val="7.4425137118308803E-3"/>
          <c:w val="0.84599759405074371"/>
          <c:h val="0.81840755970589085"/>
        </c:manualLayout>
      </c:layout>
      <c:barChart>
        <c:barDir val="bar"/>
        <c:grouping val="percentStacked"/>
        <c:varyColors val="0"/>
        <c:ser>
          <c:idx val="0"/>
          <c:order val="0"/>
          <c:tx>
            <c:strRef>
              <c:f>'CIIU-Manejo'!$C$6</c:f>
              <c:strCache>
                <c:ptCount val="1"/>
                <c:pt idx="0">
                  <c:v>Almacenamiento</c:v>
                </c:pt>
              </c:strCache>
            </c:strRef>
          </c:tx>
          <c:spPr>
            <a:solidFill>
              <a:schemeClr val="accent2">
                <a:alpha val="70000"/>
              </a:schemeClr>
            </a:solidFill>
            <a:ln>
              <a:solidFill>
                <a:schemeClr val="tx1"/>
              </a:solidFill>
            </a:ln>
            <a:effectLst/>
          </c:spPr>
          <c:invertIfNegative val="0"/>
          <c:dLbls>
            <c:delete val="1"/>
          </c:dLbls>
          <c:cat>
            <c:strRef>
              <c:f>'CIIU-Manejo'!$A$8:$A$17</c:f>
              <c:strCache>
                <c:ptCount val="10"/>
                <c:pt idx="0">
                  <c:v>3822</c:v>
                </c:pt>
                <c:pt idx="1">
                  <c:v>8610</c:v>
                </c:pt>
                <c:pt idx="2">
                  <c:v>4731</c:v>
                </c:pt>
                <c:pt idx="3">
                  <c:v>3511</c:v>
                </c:pt>
                <c:pt idx="4">
                  <c:v>8621</c:v>
                </c:pt>
                <c:pt idx="5">
                  <c:v>0124</c:v>
                </c:pt>
                <c:pt idx="6">
                  <c:v>4530</c:v>
                </c:pt>
                <c:pt idx="7">
                  <c:v>4665</c:v>
                </c:pt>
                <c:pt idx="8">
                  <c:v>4923</c:v>
                </c:pt>
                <c:pt idx="9">
                  <c:v>8422</c:v>
                </c:pt>
              </c:strCache>
            </c:strRef>
          </c:cat>
          <c:val>
            <c:numRef>
              <c:f>'CIIU-Manejo'!$C$8:$C$17</c:f>
              <c:numCache>
                <c:formatCode>0.0</c:formatCode>
                <c:ptCount val="10"/>
                <c:pt idx="0">
                  <c:v>0</c:v>
                </c:pt>
                <c:pt idx="1">
                  <c:v>8.08</c:v>
                </c:pt>
                <c:pt idx="2">
                  <c:v>917.4</c:v>
                </c:pt>
                <c:pt idx="3">
                  <c:v>3416.8</c:v>
                </c:pt>
                <c:pt idx="4">
                  <c:v>38.25</c:v>
                </c:pt>
                <c:pt idx="5" formatCode="#,##0">
                  <c:v>0</c:v>
                </c:pt>
                <c:pt idx="6">
                  <c:v>0</c:v>
                </c:pt>
                <c:pt idx="7">
                  <c:v>0</c:v>
                </c:pt>
                <c:pt idx="8">
                  <c:v>0</c:v>
                </c:pt>
                <c:pt idx="9">
                  <c:v>670</c:v>
                </c:pt>
              </c:numCache>
            </c:numRef>
          </c:val>
          <c:extLst>
            <c:ext xmlns:c16="http://schemas.microsoft.com/office/drawing/2014/chart" uri="{C3380CC4-5D6E-409C-BE32-E72D297353CC}">
              <c16:uniqueId val="{00000000-F196-429F-8775-B11B1449BC44}"/>
            </c:ext>
          </c:extLst>
        </c:ser>
        <c:ser>
          <c:idx val="1"/>
          <c:order val="1"/>
          <c:tx>
            <c:strRef>
              <c:f>'CIIU-Manejo'!$D$6</c:f>
              <c:strCache>
                <c:ptCount val="1"/>
                <c:pt idx="0">
                  <c:v>Aprovechamiento</c:v>
                </c:pt>
              </c:strCache>
            </c:strRef>
          </c:tx>
          <c:spPr>
            <a:solidFill>
              <a:schemeClr val="accent5">
                <a:alpha val="70000"/>
              </a:schemeClr>
            </a:solidFill>
            <a:ln>
              <a:solidFill>
                <a:schemeClr val="tx1"/>
              </a:solidFill>
            </a:ln>
            <a:effectLst/>
          </c:spPr>
          <c:invertIfNegative val="0"/>
          <c:dLbls>
            <c:delete val="1"/>
          </c:dLbls>
          <c:cat>
            <c:strRef>
              <c:f>'CIIU-Manejo'!$A$8:$A$17</c:f>
              <c:strCache>
                <c:ptCount val="10"/>
                <c:pt idx="0">
                  <c:v>3822</c:v>
                </c:pt>
                <c:pt idx="1">
                  <c:v>8610</c:v>
                </c:pt>
                <c:pt idx="2">
                  <c:v>4731</c:v>
                </c:pt>
                <c:pt idx="3">
                  <c:v>3511</c:v>
                </c:pt>
                <c:pt idx="4">
                  <c:v>8621</c:v>
                </c:pt>
                <c:pt idx="5">
                  <c:v>0124</c:v>
                </c:pt>
                <c:pt idx="6">
                  <c:v>4530</c:v>
                </c:pt>
                <c:pt idx="7">
                  <c:v>4665</c:v>
                </c:pt>
                <c:pt idx="8">
                  <c:v>4923</c:v>
                </c:pt>
                <c:pt idx="9">
                  <c:v>8422</c:v>
                </c:pt>
              </c:strCache>
            </c:strRef>
          </c:cat>
          <c:val>
            <c:numRef>
              <c:f>'CIIU-Manejo'!$D$8:$D$17</c:f>
              <c:numCache>
                <c:formatCode>0.0</c:formatCode>
                <c:ptCount val="10"/>
                <c:pt idx="0">
                  <c:v>48611.91</c:v>
                </c:pt>
                <c:pt idx="1">
                  <c:v>663.3</c:v>
                </c:pt>
                <c:pt idx="2">
                  <c:v>181441.43</c:v>
                </c:pt>
                <c:pt idx="3">
                  <c:v>9691.2000000000007</c:v>
                </c:pt>
                <c:pt idx="4">
                  <c:v>327.72</c:v>
                </c:pt>
                <c:pt idx="5" formatCode="#,##0">
                  <c:v>184895.63</c:v>
                </c:pt>
                <c:pt idx="6">
                  <c:v>203951.22</c:v>
                </c:pt>
                <c:pt idx="7">
                  <c:v>9.5</c:v>
                </c:pt>
                <c:pt idx="8">
                  <c:v>37891.4</c:v>
                </c:pt>
                <c:pt idx="9">
                  <c:v>81192.69</c:v>
                </c:pt>
              </c:numCache>
            </c:numRef>
          </c:val>
          <c:extLst>
            <c:ext xmlns:c16="http://schemas.microsoft.com/office/drawing/2014/chart" uri="{C3380CC4-5D6E-409C-BE32-E72D297353CC}">
              <c16:uniqueId val="{00000001-F196-429F-8775-B11B1449BC44}"/>
            </c:ext>
          </c:extLst>
        </c:ser>
        <c:ser>
          <c:idx val="2"/>
          <c:order val="2"/>
          <c:tx>
            <c:strRef>
              <c:f>'CIIU-Manejo'!$E$6</c:f>
              <c:strCache>
                <c:ptCount val="1"/>
                <c:pt idx="0">
                  <c:v>Tratamiento</c:v>
                </c:pt>
              </c:strCache>
            </c:strRef>
          </c:tx>
          <c:spPr>
            <a:solidFill>
              <a:schemeClr val="accent4">
                <a:alpha val="70000"/>
              </a:schemeClr>
            </a:solidFill>
            <a:ln>
              <a:solidFill>
                <a:schemeClr val="tx1"/>
              </a:solidFill>
            </a:ln>
            <a:effectLst/>
          </c:spPr>
          <c:invertIfNegative val="0"/>
          <c:dLbls>
            <c:delete val="1"/>
          </c:dLbls>
          <c:cat>
            <c:strRef>
              <c:f>'CIIU-Manejo'!$A$8:$A$17</c:f>
              <c:strCache>
                <c:ptCount val="10"/>
                <c:pt idx="0">
                  <c:v>3822</c:v>
                </c:pt>
                <c:pt idx="1">
                  <c:v>8610</c:v>
                </c:pt>
                <c:pt idx="2">
                  <c:v>4731</c:v>
                </c:pt>
                <c:pt idx="3">
                  <c:v>3511</c:v>
                </c:pt>
                <c:pt idx="4">
                  <c:v>8621</c:v>
                </c:pt>
                <c:pt idx="5">
                  <c:v>0124</c:v>
                </c:pt>
                <c:pt idx="6">
                  <c:v>4530</c:v>
                </c:pt>
                <c:pt idx="7">
                  <c:v>4665</c:v>
                </c:pt>
                <c:pt idx="8">
                  <c:v>4923</c:v>
                </c:pt>
                <c:pt idx="9">
                  <c:v>8422</c:v>
                </c:pt>
              </c:strCache>
            </c:strRef>
          </c:cat>
          <c:val>
            <c:numRef>
              <c:f>'CIIU-Manejo'!$E$8:$E$17</c:f>
              <c:numCache>
                <c:formatCode>0.0</c:formatCode>
                <c:ptCount val="10"/>
                <c:pt idx="0">
                  <c:v>12714</c:v>
                </c:pt>
                <c:pt idx="1">
                  <c:v>801261.31</c:v>
                </c:pt>
                <c:pt idx="2">
                  <c:v>360026.42</c:v>
                </c:pt>
                <c:pt idx="3">
                  <c:v>18464.55</c:v>
                </c:pt>
                <c:pt idx="4">
                  <c:v>270390.18</c:v>
                </c:pt>
                <c:pt idx="5" formatCode="#,##0">
                  <c:v>2216.4</c:v>
                </c:pt>
                <c:pt idx="6">
                  <c:v>4173</c:v>
                </c:pt>
                <c:pt idx="7">
                  <c:v>1132.5</c:v>
                </c:pt>
                <c:pt idx="8">
                  <c:v>37259.199999999997</c:v>
                </c:pt>
                <c:pt idx="9">
                  <c:v>0</c:v>
                </c:pt>
              </c:numCache>
            </c:numRef>
          </c:val>
          <c:extLst>
            <c:ext xmlns:c16="http://schemas.microsoft.com/office/drawing/2014/chart" uri="{C3380CC4-5D6E-409C-BE32-E72D297353CC}">
              <c16:uniqueId val="{00000002-F196-429F-8775-B11B1449BC44}"/>
            </c:ext>
          </c:extLst>
        </c:ser>
        <c:ser>
          <c:idx val="3"/>
          <c:order val="3"/>
          <c:tx>
            <c:strRef>
              <c:f>'CIIU-Manejo'!$F$6</c:f>
              <c:strCache>
                <c:ptCount val="1"/>
                <c:pt idx="0">
                  <c:v>Disposición Final</c:v>
                </c:pt>
              </c:strCache>
            </c:strRef>
          </c:tx>
          <c:spPr>
            <a:solidFill>
              <a:schemeClr val="accent6">
                <a:lumMod val="60000"/>
                <a:alpha val="70000"/>
              </a:schemeClr>
            </a:solidFill>
            <a:ln>
              <a:solidFill>
                <a:schemeClr val="tx1"/>
              </a:solidFill>
            </a:ln>
            <a:effectLst/>
          </c:spPr>
          <c:invertIfNegative val="0"/>
          <c:dLbls>
            <c:delete val="1"/>
          </c:dLbls>
          <c:cat>
            <c:strRef>
              <c:f>'CIIU-Manejo'!$A$8:$A$17</c:f>
              <c:strCache>
                <c:ptCount val="10"/>
                <c:pt idx="0">
                  <c:v>3822</c:v>
                </c:pt>
                <c:pt idx="1">
                  <c:v>8610</c:v>
                </c:pt>
                <c:pt idx="2">
                  <c:v>4731</c:v>
                </c:pt>
                <c:pt idx="3">
                  <c:v>3511</c:v>
                </c:pt>
                <c:pt idx="4">
                  <c:v>8621</c:v>
                </c:pt>
                <c:pt idx="5">
                  <c:v>0124</c:v>
                </c:pt>
                <c:pt idx="6">
                  <c:v>4530</c:v>
                </c:pt>
                <c:pt idx="7">
                  <c:v>4665</c:v>
                </c:pt>
                <c:pt idx="8">
                  <c:v>4923</c:v>
                </c:pt>
                <c:pt idx="9">
                  <c:v>8422</c:v>
                </c:pt>
              </c:strCache>
            </c:strRef>
          </c:cat>
          <c:val>
            <c:numRef>
              <c:f>'CIIU-Manejo'!$F$8:$F$17</c:f>
              <c:numCache>
                <c:formatCode>0.0</c:formatCode>
                <c:ptCount val="10"/>
                <c:pt idx="0">
                  <c:v>1165865.1000000001</c:v>
                </c:pt>
                <c:pt idx="1">
                  <c:v>40553</c:v>
                </c:pt>
                <c:pt idx="2">
                  <c:v>28190.6</c:v>
                </c:pt>
                <c:pt idx="3">
                  <c:v>327251.40000000002</c:v>
                </c:pt>
                <c:pt idx="4">
                  <c:v>16961.82</c:v>
                </c:pt>
                <c:pt idx="5">
                  <c:v>60351.199999999997</c:v>
                </c:pt>
                <c:pt idx="6">
                  <c:v>6061</c:v>
                </c:pt>
                <c:pt idx="7">
                  <c:v>174997</c:v>
                </c:pt>
                <c:pt idx="8">
                  <c:v>8896.2999999999993</c:v>
                </c:pt>
                <c:pt idx="9">
                  <c:v>0</c:v>
                </c:pt>
              </c:numCache>
            </c:numRef>
          </c:val>
          <c:extLst>
            <c:ext xmlns:c16="http://schemas.microsoft.com/office/drawing/2014/chart" uri="{C3380CC4-5D6E-409C-BE32-E72D297353CC}">
              <c16:uniqueId val="{00000003-F196-429F-8775-B11B1449BC44}"/>
            </c:ext>
          </c:extLst>
        </c:ser>
        <c:dLbls>
          <c:dLblPos val="ctr"/>
          <c:showLegendKey val="0"/>
          <c:showVal val="1"/>
          <c:showCatName val="0"/>
          <c:showSerName val="0"/>
          <c:showPercent val="0"/>
          <c:showBubbleSize val="0"/>
        </c:dLbls>
        <c:gapWidth val="50"/>
        <c:overlap val="100"/>
        <c:axId val="161228288"/>
        <c:axId val="151341312"/>
      </c:barChart>
      <c:catAx>
        <c:axId val="161228288"/>
        <c:scaling>
          <c:orientation val="minMax"/>
        </c:scaling>
        <c:delete val="0"/>
        <c:axPos val="l"/>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s-ES"/>
                  <a:t>Actividad económica - CIIU</a:t>
                </a:r>
              </a:p>
            </c:rich>
          </c:tx>
          <c:layout>
            <c:manualLayout>
              <c:xMode val="edge"/>
              <c:yMode val="edge"/>
              <c:x val="0"/>
              <c:y val="0.16854244581605549"/>
            </c:manualLayout>
          </c:layout>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1341312"/>
        <c:crosses val="autoZero"/>
        <c:auto val="1"/>
        <c:lblAlgn val="ctr"/>
        <c:lblOffset val="100"/>
        <c:noMultiLvlLbl val="0"/>
      </c:catAx>
      <c:valAx>
        <c:axId val="151341312"/>
        <c:scaling>
          <c:orientation val="minMax"/>
        </c:scaling>
        <c:delete val="0"/>
        <c:axPos val="b"/>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1228288"/>
        <c:crosses val="autoZero"/>
        <c:crossBetween val="between"/>
      </c:valAx>
      <c:spPr>
        <a:noFill/>
        <a:ln>
          <a:noFill/>
        </a:ln>
        <a:effectLst/>
      </c:spPr>
    </c:plotArea>
    <c:legend>
      <c:legendPos val="b"/>
      <c:layout>
        <c:manualLayout>
          <c:xMode val="edge"/>
          <c:yMode val="edge"/>
          <c:x val="6.1599030890369472E-2"/>
          <c:y val="0.90989310931137379"/>
          <c:w val="0.87680193821926111"/>
          <c:h val="7.65059314104694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641099073356272E-2"/>
          <c:y val="0"/>
          <c:w val="0.90535890092664373"/>
          <c:h val="0.86096316499381997"/>
        </c:manualLayout>
      </c:layout>
      <c:barChart>
        <c:barDir val="col"/>
        <c:grouping val="clustered"/>
        <c:varyColors val="0"/>
        <c:ser>
          <c:idx val="0"/>
          <c:order val="0"/>
          <c:tx>
            <c:strRef>
              <c:f>Almacenado!$A$8</c:f>
              <c:strCache>
                <c:ptCount val="1"/>
                <c:pt idx="0">
                  <c:v>Y9.1</c:v>
                </c:pt>
              </c:strCache>
            </c:strRef>
          </c:tx>
          <c:spPr>
            <a:solidFill>
              <a:schemeClr val="accent1"/>
            </a:solidFill>
            <a:ln>
              <a:solidFill>
                <a:schemeClr val="tx1"/>
              </a:solid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spcCol="7200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Almacenado!$G$8</c:f>
              <c:numCache>
                <c:formatCode>#,##0.0</c:formatCode>
                <c:ptCount val="1"/>
                <c:pt idx="0">
                  <c:v>5.6260000000000003</c:v>
                </c:pt>
              </c:numCache>
            </c:numRef>
          </c:val>
          <c:extLst>
            <c:ext xmlns:c16="http://schemas.microsoft.com/office/drawing/2014/chart" uri="{C3380CC4-5D6E-409C-BE32-E72D297353CC}">
              <c16:uniqueId val="{00000000-CC51-4035-BA88-E4FEF3F2BDD2}"/>
            </c:ext>
          </c:extLst>
        </c:ser>
        <c:ser>
          <c:idx val="1"/>
          <c:order val="1"/>
          <c:tx>
            <c:strRef>
              <c:f>Almacenado!$A$9</c:f>
              <c:strCache>
                <c:ptCount val="1"/>
                <c:pt idx="0">
                  <c:v>Y4.2</c:v>
                </c:pt>
              </c:strCache>
            </c:strRef>
          </c:tx>
          <c:spPr>
            <a:solidFill>
              <a:schemeClr val="accent6">
                <a:lumMod val="60000"/>
                <a:lumOff val="40000"/>
              </a:schemeClr>
            </a:solidFill>
            <a:ln>
              <a:solidFill>
                <a:schemeClr val="tx1"/>
              </a:solidFill>
            </a:ln>
            <a:effectLst/>
            <a:scene3d>
              <a:camera prst="orthographicFront"/>
              <a:lightRig rig="threePt" dir="t"/>
            </a:scene3d>
            <a:sp3d>
              <a:bevelT/>
            </a:sp3d>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Almacenado!$G$9</c:f>
              <c:numCache>
                <c:formatCode>#,##0.0</c:formatCode>
                <c:ptCount val="1"/>
                <c:pt idx="0">
                  <c:v>3.0550000000000002</c:v>
                </c:pt>
              </c:numCache>
            </c:numRef>
          </c:val>
          <c:extLst>
            <c:ext xmlns:c16="http://schemas.microsoft.com/office/drawing/2014/chart" uri="{C3380CC4-5D6E-409C-BE32-E72D297353CC}">
              <c16:uniqueId val="{00000001-CC51-4035-BA88-E4FEF3F2BDD2}"/>
            </c:ext>
          </c:extLst>
        </c:ser>
        <c:ser>
          <c:idx val="2"/>
          <c:order val="2"/>
          <c:tx>
            <c:strRef>
              <c:f>Almacenado!$A$10</c:f>
              <c:strCache>
                <c:ptCount val="1"/>
                <c:pt idx="0">
                  <c:v>Y8.1</c:v>
                </c:pt>
              </c:strCache>
            </c:strRef>
          </c:tx>
          <c:spPr>
            <a:solidFill>
              <a:schemeClr val="accent5"/>
            </a:solidFill>
            <a:ln>
              <a:solidFill>
                <a:schemeClr val="tx1"/>
              </a:solid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Almacenado!$G$10</c:f>
              <c:numCache>
                <c:formatCode>#,##0.00</c:formatCode>
                <c:ptCount val="1"/>
                <c:pt idx="0">
                  <c:v>2.077</c:v>
                </c:pt>
              </c:numCache>
            </c:numRef>
          </c:val>
          <c:extLst>
            <c:ext xmlns:c16="http://schemas.microsoft.com/office/drawing/2014/chart" uri="{C3380CC4-5D6E-409C-BE32-E72D297353CC}">
              <c16:uniqueId val="{00000002-CC51-4035-BA88-E4FEF3F2BDD2}"/>
            </c:ext>
          </c:extLst>
        </c:ser>
        <c:ser>
          <c:idx val="3"/>
          <c:order val="3"/>
          <c:tx>
            <c:strRef>
              <c:f>Almacenado!$A$11</c:f>
              <c:strCache>
                <c:ptCount val="1"/>
                <c:pt idx="0">
                  <c:v>Y9.4</c:v>
                </c:pt>
              </c:strCache>
            </c:strRef>
          </c:tx>
          <c:spPr>
            <a:solidFill>
              <a:schemeClr val="accent1">
                <a:lumMod val="60000"/>
              </a:schemeClr>
            </a:solidFill>
            <a:ln>
              <a:solidFill>
                <a:schemeClr val="tx1"/>
              </a:solid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Almacenado!$G$11</c:f>
              <c:numCache>
                <c:formatCode>#,##0.0</c:formatCode>
                <c:ptCount val="1"/>
                <c:pt idx="0">
                  <c:v>1.5629999999999999</c:v>
                </c:pt>
              </c:numCache>
            </c:numRef>
          </c:val>
          <c:extLst>
            <c:ext xmlns:c16="http://schemas.microsoft.com/office/drawing/2014/chart" uri="{C3380CC4-5D6E-409C-BE32-E72D297353CC}">
              <c16:uniqueId val="{00000003-CC51-4035-BA88-E4FEF3F2BDD2}"/>
            </c:ext>
          </c:extLst>
        </c:ser>
        <c:ser>
          <c:idx val="4"/>
          <c:order val="4"/>
          <c:tx>
            <c:strRef>
              <c:f>Almacenado!$A$12</c:f>
              <c:strCache>
                <c:ptCount val="1"/>
                <c:pt idx="0">
                  <c:v>Y10.1</c:v>
                </c:pt>
              </c:strCache>
            </c:strRef>
          </c:tx>
          <c:spPr>
            <a:solidFill>
              <a:schemeClr val="accent3">
                <a:lumMod val="60000"/>
              </a:schemeClr>
            </a:solidFill>
            <a:ln>
              <a:solidFill>
                <a:schemeClr val="tx1"/>
              </a:solid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Almacenado!$G$12</c:f>
              <c:numCache>
                <c:formatCode>#,##0.00</c:formatCode>
                <c:ptCount val="1"/>
                <c:pt idx="0">
                  <c:v>1.542</c:v>
                </c:pt>
              </c:numCache>
            </c:numRef>
          </c:val>
          <c:extLst>
            <c:ext xmlns:c16="http://schemas.microsoft.com/office/drawing/2014/chart" uri="{C3380CC4-5D6E-409C-BE32-E72D297353CC}">
              <c16:uniqueId val="{00000004-CC51-4035-BA88-E4FEF3F2BDD2}"/>
            </c:ext>
          </c:extLst>
        </c:ser>
        <c:ser>
          <c:idx val="5"/>
          <c:order val="5"/>
          <c:tx>
            <c:strRef>
              <c:f>Almacenado!$A$13</c:f>
              <c:strCache>
                <c:ptCount val="1"/>
                <c:pt idx="0">
                  <c:v>Y18</c:v>
                </c:pt>
              </c:strCache>
            </c:strRef>
          </c:tx>
          <c:spPr>
            <a:solidFill>
              <a:schemeClr val="accent5">
                <a:lumMod val="60000"/>
              </a:schemeClr>
            </a:solidFill>
            <a:ln>
              <a:solidFill>
                <a:schemeClr val="tx1"/>
              </a:solid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Almacenado!$G$13</c:f>
              <c:numCache>
                <c:formatCode>#,##0.00</c:formatCode>
                <c:ptCount val="1"/>
                <c:pt idx="0">
                  <c:v>0.87690000000000001</c:v>
                </c:pt>
              </c:numCache>
            </c:numRef>
          </c:val>
          <c:extLst>
            <c:ext xmlns:c16="http://schemas.microsoft.com/office/drawing/2014/chart" uri="{C3380CC4-5D6E-409C-BE32-E72D297353CC}">
              <c16:uniqueId val="{00000005-CC51-4035-BA88-E4FEF3F2BDD2}"/>
            </c:ext>
          </c:extLst>
        </c:ser>
        <c:ser>
          <c:idx val="6"/>
          <c:order val="6"/>
          <c:tx>
            <c:strRef>
              <c:f>Almacenado!$A$14</c:f>
              <c:strCache>
                <c:ptCount val="1"/>
                <c:pt idx="0">
                  <c:v>Y1.3</c:v>
                </c:pt>
              </c:strCache>
            </c:strRef>
          </c:tx>
          <c:spPr>
            <a:solidFill>
              <a:schemeClr val="accent1">
                <a:lumMod val="80000"/>
                <a:lumOff val="20000"/>
              </a:schemeClr>
            </a:solidFill>
            <a:ln>
              <a:solidFill>
                <a:schemeClr val="tx1"/>
              </a:solid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Almacenado!$G$14</c:f>
              <c:numCache>
                <c:formatCode>#,##0.0</c:formatCode>
                <c:ptCount val="1"/>
                <c:pt idx="0">
                  <c:v>0.54900000000000004</c:v>
                </c:pt>
              </c:numCache>
            </c:numRef>
          </c:val>
          <c:extLst>
            <c:ext xmlns:c16="http://schemas.microsoft.com/office/drawing/2014/chart" uri="{C3380CC4-5D6E-409C-BE32-E72D297353CC}">
              <c16:uniqueId val="{00000006-CC51-4035-BA88-E4FEF3F2BDD2}"/>
            </c:ext>
          </c:extLst>
        </c:ser>
        <c:ser>
          <c:idx val="7"/>
          <c:order val="7"/>
          <c:tx>
            <c:strRef>
              <c:f>Almacenado!$A$15</c:f>
              <c:strCache>
                <c:ptCount val="1"/>
                <c:pt idx="0">
                  <c:v>A1180</c:v>
                </c:pt>
              </c:strCache>
            </c:strRef>
          </c:tx>
          <c:spPr>
            <a:solidFill>
              <a:schemeClr val="accent3">
                <a:lumMod val="80000"/>
                <a:lumOff val="20000"/>
              </a:schemeClr>
            </a:solidFill>
            <a:ln>
              <a:solidFill>
                <a:schemeClr val="tx1"/>
              </a:solidFill>
            </a:ln>
            <a:effectLst/>
            <a:scene3d>
              <a:camera prst="orthographicFront"/>
              <a:lightRig rig="threePt" dir="t"/>
            </a:scene3d>
            <a:sp3d>
              <a:bevelT/>
            </a:sp3d>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Almacenado!$G$15</c:f>
              <c:numCache>
                <c:formatCode>#,##0.00</c:formatCode>
                <c:ptCount val="1"/>
                <c:pt idx="0">
                  <c:v>0.46431</c:v>
                </c:pt>
              </c:numCache>
            </c:numRef>
          </c:val>
          <c:extLst>
            <c:ext xmlns:c16="http://schemas.microsoft.com/office/drawing/2014/chart" uri="{C3380CC4-5D6E-409C-BE32-E72D297353CC}">
              <c16:uniqueId val="{00000007-CC51-4035-BA88-E4FEF3F2BDD2}"/>
            </c:ext>
          </c:extLst>
        </c:ser>
        <c:ser>
          <c:idx val="8"/>
          <c:order val="8"/>
          <c:tx>
            <c:strRef>
              <c:f>Almacenado!$A$16</c:f>
              <c:strCache>
                <c:ptCount val="1"/>
                <c:pt idx="0">
                  <c:v>Y9.2</c:v>
                </c:pt>
              </c:strCache>
            </c:strRef>
          </c:tx>
          <c:spPr>
            <a:solidFill>
              <a:schemeClr val="accent5">
                <a:lumMod val="80000"/>
                <a:lumOff val="20000"/>
              </a:schemeClr>
            </a:solidFill>
            <a:ln>
              <a:solidFill>
                <a:schemeClr val="tx1"/>
              </a:solid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Almacenado!$G$16</c:f>
              <c:numCache>
                <c:formatCode>#,##0.0</c:formatCode>
                <c:ptCount val="1"/>
                <c:pt idx="0">
                  <c:v>0.34805000000000003</c:v>
                </c:pt>
              </c:numCache>
            </c:numRef>
          </c:val>
          <c:extLst>
            <c:ext xmlns:c16="http://schemas.microsoft.com/office/drawing/2014/chart" uri="{C3380CC4-5D6E-409C-BE32-E72D297353CC}">
              <c16:uniqueId val="{00000008-CC51-4035-BA88-E4FEF3F2BDD2}"/>
            </c:ext>
          </c:extLst>
        </c:ser>
        <c:ser>
          <c:idx val="9"/>
          <c:order val="9"/>
          <c:tx>
            <c:strRef>
              <c:f>Almacenado!$A$17</c:f>
              <c:strCache>
                <c:ptCount val="1"/>
                <c:pt idx="0">
                  <c:v>Y8.2</c:v>
                </c:pt>
              </c:strCache>
            </c:strRef>
          </c:tx>
          <c:spPr>
            <a:solidFill>
              <a:schemeClr val="accent1">
                <a:lumMod val="80000"/>
              </a:schemeClr>
            </a:solidFill>
            <a:ln>
              <a:solidFill>
                <a:schemeClr val="tx1"/>
              </a:solid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Almacenado!$G$17</c:f>
              <c:numCache>
                <c:formatCode>#,##0.0</c:formatCode>
                <c:ptCount val="1"/>
                <c:pt idx="0">
                  <c:v>0.33800000000000002</c:v>
                </c:pt>
              </c:numCache>
            </c:numRef>
          </c:val>
          <c:extLst>
            <c:ext xmlns:c16="http://schemas.microsoft.com/office/drawing/2014/chart" uri="{C3380CC4-5D6E-409C-BE32-E72D297353CC}">
              <c16:uniqueId val="{00000009-CC51-4035-BA88-E4FEF3F2BDD2}"/>
            </c:ext>
          </c:extLst>
        </c:ser>
        <c:dLbls>
          <c:showLegendKey val="0"/>
          <c:showVal val="1"/>
          <c:showCatName val="0"/>
          <c:showSerName val="0"/>
          <c:showPercent val="0"/>
          <c:showBubbleSize val="0"/>
        </c:dLbls>
        <c:gapWidth val="219"/>
        <c:overlap val="-27"/>
        <c:axId val="135954432"/>
        <c:axId val="75411968"/>
      </c:barChart>
      <c:catAx>
        <c:axId val="135954432"/>
        <c:scaling>
          <c:orientation val="minMax"/>
        </c:scaling>
        <c:delete val="1"/>
        <c:axPos val="b"/>
        <c:numFmt formatCode="General" sourceLinked="0"/>
        <c:majorTickMark val="none"/>
        <c:minorTickMark val="none"/>
        <c:tickLblPos val="nextTo"/>
        <c:crossAx val="75411968"/>
        <c:crosses val="autoZero"/>
        <c:auto val="1"/>
        <c:lblAlgn val="ctr"/>
        <c:lblOffset val="100"/>
        <c:noMultiLvlLbl val="0"/>
      </c:catAx>
      <c:valAx>
        <c:axId val="75411968"/>
        <c:scaling>
          <c:orientation val="minMax"/>
          <c:max val="6"/>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35954432"/>
        <c:crosses val="autoZero"/>
        <c:crossBetween val="between"/>
      </c:valAx>
      <c:spPr>
        <a:noFill/>
        <a:ln>
          <a:noFill/>
        </a:ln>
        <a:effectLst/>
      </c:spPr>
    </c:plotArea>
    <c:legend>
      <c:legendPos val="b"/>
      <c:layout>
        <c:manualLayout>
          <c:xMode val="edge"/>
          <c:yMode val="edge"/>
          <c:x val="0.18743726301785515"/>
          <c:y val="0.90897731753983668"/>
          <c:w val="0.70023835368336762"/>
          <c:h val="4.754023836300699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07900235982106"/>
          <c:y val="0"/>
          <c:w val="0.8279285281647486"/>
          <c:h val="0.96604509850721632"/>
        </c:manualLayout>
      </c:layout>
      <c:barChart>
        <c:barDir val="bar"/>
        <c:grouping val="clustered"/>
        <c:varyColors val="0"/>
        <c:ser>
          <c:idx val="0"/>
          <c:order val="0"/>
          <c:tx>
            <c:strRef>
              <c:f>'Corriente-TipoAprov'!$A$8</c:f>
              <c:strCache>
                <c:ptCount val="1"/>
                <c:pt idx="0">
                  <c:v>Y8.1</c:v>
                </c:pt>
              </c:strCache>
            </c:strRef>
          </c:tx>
          <c:spPr>
            <a:solidFill>
              <a:schemeClr val="accent1">
                <a:alpha val="85000"/>
              </a:schemeClr>
            </a:solidFill>
            <a:ln w="9525" cap="flat" cmpd="sng" algn="ctr">
              <a:solidFill>
                <a:schemeClr val="tx1"/>
              </a:solidFill>
              <a:round/>
            </a:ln>
            <a:effectLst/>
            <a:scene3d>
              <a:camera prst="orthographicFront"/>
              <a:lightRig rig="threePt" dir="t"/>
            </a:scene3d>
            <a:sp3d>
              <a:bevelT/>
            </a:sp3d>
          </c:spPr>
          <c:invertIfNegative val="0"/>
          <c:dLbls>
            <c:dLbl>
              <c:idx val="0"/>
              <c:layout>
                <c:manualLayout>
                  <c:x val="1.4552915862502938E-2"/>
                  <c:y val="6.4987709385495992E-4"/>
                </c:manualLayout>
              </c:layout>
              <c:dLblPos val="outEnd"/>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FEC5-448C-92F4-6901F8DC3E90}"/>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MX"/>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'Corriente-TipoAprov'!$R$8</c:f>
              <c:numCache>
                <c:formatCode>#,##0.00</c:formatCode>
                <c:ptCount val="1"/>
                <c:pt idx="0">
                  <c:v>690.85919999999999</c:v>
                </c:pt>
              </c:numCache>
            </c:numRef>
          </c:val>
          <c:extLst>
            <c:ext xmlns:c16="http://schemas.microsoft.com/office/drawing/2014/chart" uri="{C3380CC4-5D6E-409C-BE32-E72D297353CC}">
              <c16:uniqueId val="{00000001-FEC5-448C-92F4-6901F8DC3E90}"/>
            </c:ext>
          </c:extLst>
        </c:ser>
        <c:ser>
          <c:idx val="1"/>
          <c:order val="1"/>
          <c:tx>
            <c:strRef>
              <c:f>'Corriente-TipoAprov'!$A$9</c:f>
              <c:strCache>
                <c:ptCount val="1"/>
                <c:pt idx="0">
                  <c:v>Y31</c:v>
                </c:pt>
              </c:strCache>
            </c:strRef>
          </c:tx>
          <c:spPr>
            <a:solidFill>
              <a:schemeClr val="accent6">
                <a:lumMod val="60000"/>
                <a:lumOff val="40000"/>
              </a:schemeClr>
            </a:solidFill>
            <a:ln w="9525" cap="flat" cmpd="sng" algn="ctr">
              <a:solidFill>
                <a:schemeClr val="tx1"/>
              </a:solidFill>
              <a:round/>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'Corriente-TipoAprov'!$R$9</c:f>
              <c:numCache>
                <c:formatCode>#,##0.00</c:formatCode>
                <c:ptCount val="1"/>
                <c:pt idx="0">
                  <c:v>197.82802000000001</c:v>
                </c:pt>
              </c:numCache>
            </c:numRef>
          </c:val>
          <c:extLst>
            <c:ext xmlns:c16="http://schemas.microsoft.com/office/drawing/2014/chart" uri="{C3380CC4-5D6E-409C-BE32-E72D297353CC}">
              <c16:uniqueId val="{00000013-FEC5-448C-92F4-6901F8DC3E90}"/>
            </c:ext>
          </c:extLst>
        </c:ser>
        <c:ser>
          <c:idx val="2"/>
          <c:order val="2"/>
          <c:tx>
            <c:strRef>
              <c:f>'Corriente-TipoAprov'!$A$10</c:f>
              <c:strCache>
                <c:ptCount val="1"/>
                <c:pt idx="0">
                  <c:v>A3020.1</c:v>
                </c:pt>
              </c:strCache>
            </c:strRef>
          </c:tx>
          <c:spPr>
            <a:solidFill>
              <a:schemeClr val="accent5">
                <a:alpha val="85000"/>
              </a:schemeClr>
            </a:solidFill>
            <a:ln w="9525" cap="flat" cmpd="sng" algn="ctr">
              <a:solidFill>
                <a:schemeClr val="tx1"/>
              </a:solidFill>
              <a:round/>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'Corriente-TipoAprov'!$R$10</c:f>
              <c:numCache>
                <c:formatCode>#,##0.00</c:formatCode>
                <c:ptCount val="1"/>
                <c:pt idx="0">
                  <c:v>81.20492999999999</c:v>
                </c:pt>
              </c:numCache>
            </c:numRef>
          </c:val>
          <c:extLst>
            <c:ext xmlns:c16="http://schemas.microsoft.com/office/drawing/2014/chart" uri="{C3380CC4-5D6E-409C-BE32-E72D297353CC}">
              <c16:uniqueId val="{00000014-FEC5-448C-92F4-6901F8DC3E90}"/>
            </c:ext>
          </c:extLst>
        </c:ser>
        <c:ser>
          <c:idx val="3"/>
          <c:order val="3"/>
          <c:tx>
            <c:strRef>
              <c:f>'Corriente-TipoAprov'!$A$11</c:f>
              <c:strCache>
                <c:ptCount val="1"/>
                <c:pt idx="0">
                  <c:v>A1180</c:v>
                </c:pt>
              </c:strCache>
            </c:strRef>
          </c:tx>
          <c:spPr>
            <a:solidFill>
              <a:schemeClr val="accent1">
                <a:lumMod val="60000"/>
                <a:alpha val="85000"/>
              </a:schemeClr>
            </a:solidFill>
            <a:ln w="9525" cap="flat" cmpd="sng" algn="ctr">
              <a:solidFill>
                <a:schemeClr val="tx1"/>
              </a:solidFill>
              <a:round/>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'Corriente-TipoAprov'!$R$11</c:f>
              <c:numCache>
                <c:formatCode>#,##0.00</c:formatCode>
                <c:ptCount val="1"/>
                <c:pt idx="0">
                  <c:v>73.801459999999992</c:v>
                </c:pt>
              </c:numCache>
            </c:numRef>
          </c:val>
          <c:extLst>
            <c:ext xmlns:c16="http://schemas.microsoft.com/office/drawing/2014/chart" uri="{C3380CC4-5D6E-409C-BE32-E72D297353CC}">
              <c16:uniqueId val="{00000015-FEC5-448C-92F4-6901F8DC3E90}"/>
            </c:ext>
          </c:extLst>
        </c:ser>
        <c:ser>
          <c:idx val="4"/>
          <c:order val="4"/>
          <c:tx>
            <c:strRef>
              <c:f>'Corriente-TipoAprov'!$A$12</c:f>
              <c:strCache>
                <c:ptCount val="1"/>
                <c:pt idx="0">
                  <c:v>Y4.5</c:v>
                </c:pt>
              </c:strCache>
            </c:strRef>
          </c:tx>
          <c:spPr>
            <a:solidFill>
              <a:schemeClr val="accent3">
                <a:lumMod val="60000"/>
                <a:alpha val="85000"/>
              </a:schemeClr>
            </a:solidFill>
            <a:ln w="9525" cap="flat" cmpd="sng" algn="ctr">
              <a:solidFill>
                <a:schemeClr val="tx1"/>
              </a:solidFill>
              <a:round/>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'Corriente-TipoAprov'!$R$12</c:f>
              <c:numCache>
                <c:formatCode>#,##0.00</c:formatCode>
                <c:ptCount val="1"/>
                <c:pt idx="0">
                  <c:v>37.823159999999994</c:v>
                </c:pt>
              </c:numCache>
            </c:numRef>
          </c:val>
          <c:extLst>
            <c:ext xmlns:c16="http://schemas.microsoft.com/office/drawing/2014/chart" uri="{C3380CC4-5D6E-409C-BE32-E72D297353CC}">
              <c16:uniqueId val="{00000016-FEC5-448C-92F4-6901F8DC3E90}"/>
            </c:ext>
          </c:extLst>
        </c:ser>
        <c:ser>
          <c:idx val="5"/>
          <c:order val="5"/>
          <c:tx>
            <c:strRef>
              <c:f>'Corriente-TipoAprov'!$A$13</c:f>
              <c:strCache>
                <c:ptCount val="1"/>
                <c:pt idx="0">
                  <c:v>Y8.2</c:v>
                </c:pt>
              </c:strCache>
            </c:strRef>
          </c:tx>
          <c:spPr>
            <a:solidFill>
              <a:schemeClr val="accent5">
                <a:lumMod val="60000"/>
                <a:alpha val="85000"/>
              </a:schemeClr>
            </a:solidFill>
            <a:ln w="9525" cap="flat" cmpd="sng" algn="ctr">
              <a:solidFill>
                <a:schemeClr val="tx1"/>
              </a:solidFill>
              <a:round/>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'Corriente-TipoAprov'!$R$13</c:f>
              <c:numCache>
                <c:formatCode>#,##0.00</c:formatCode>
                <c:ptCount val="1"/>
                <c:pt idx="0">
                  <c:v>30.396699999999999</c:v>
                </c:pt>
              </c:numCache>
            </c:numRef>
          </c:val>
          <c:extLst>
            <c:ext xmlns:c16="http://schemas.microsoft.com/office/drawing/2014/chart" uri="{C3380CC4-5D6E-409C-BE32-E72D297353CC}">
              <c16:uniqueId val="{00000017-FEC5-448C-92F4-6901F8DC3E90}"/>
            </c:ext>
          </c:extLst>
        </c:ser>
        <c:ser>
          <c:idx val="6"/>
          <c:order val="6"/>
          <c:tx>
            <c:strRef>
              <c:f>'Corriente-TipoAprov'!$A$14</c:f>
              <c:strCache>
                <c:ptCount val="1"/>
                <c:pt idx="0">
                  <c:v>Y8.5</c:v>
                </c:pt>
              </c:strCache>
            </c:strRef>
          </c:tx>
          <c:spPr>
            <a:solidFill>
              <a:schemeClr val="accent1">
                <a:lumMod val="80000"/>
                <a:lumOff val="20000"/>
                <a:alpha val="85000"/>
              </a:schemeClr>
            </a:solidFill>
            <a:ln w="9525" cap="flat" cmpd="sng" algn="ctr">
              <a:solidFill>
                <a:schemeClr val="tx1"/>
              </a:solidFill>
              <a:round/>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'Corriente-TipoAprov'!$R$14</c:f>
              <c:numCache>
                <c:formatCode>#,##0.00</c:formatCode>
                <c:ptCount val="1"/>
                <c:pt idx="0">
                  <c:v>21.85</c:v>
                </c:pt>
              </c:numCache>
            </c:numRef>
          </c:val>
          <c:extLst>
            <c:ext xmlns:c16="http://schemas.microsoft.com/office/drawing/2014/chart" uri="{C3380CC4-5D6E-409C-BE32-E72D297353CC}">
              <c16:uniqueId val="{00000018-FEC5-448C-92F4-6901F8DC3E90}"/>
            </c:ext>
          </c:extLst>
        </c:ser>
        <c:ser>
          <c:idx val="7"/>
          <c:order val="7"/>
          <c:tx>
            <c:strRef>
              <c:f>'Corriente-TipoAprov'!$A$15</c:f>
              <c:strCache>
                <c:ptCount val="1"/>
                <c:pt idx="0">
                  <c:v>A3020.2</c:v>
                </c:pt>
              </c:strCache>
            </c:strRef>
          </c:tx>
          <c:spPr>
            <a:solidFill>
              <a:schemeClr val="accent3">
                <a:lumMod val="80000"/>
                <a:lumOff val="20000"/>
                <a:alpha val="85000"/>
              </a:schemeClr>
            </a:solidFill>
            <a:ln w="9525" cap="flat" cmpd="sng" algn="ctr">
              <a:solidFill>
                <a:schemeClr val="tx1"/>
              </a:solidFill>
              <a:round/>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'Corriente-TipoAprov'!$R$15</c:f>
              <c:numCache>
                <c:formatCode>#,##0.00</c:formatCode>
                <c:ptCount val="1"/>
                <c:pt idx="0">
                  <c:v>4.88</c:v>
                </c:pt>
              </c:numCache>
            </c:numRef>
          </c:val>
          <c:extLst>
            <c:ext xmlns:c16="http://schemas.microsoft.com/office/drawing/2014/chart" uri="{C3380CC4-5D6E-409C-BE32-E72D297353CC}">
              <c16:uniqueId val="{00000019-FEC5-448C-92F4-6901F8DC3E90}"/>
            </c:ext>
          </c:extLst>
        </c:ser>
        <c:ser>
          <c:idx val="8"/>
          <c:order val="8"/>
          <c:tx>
            <c:strRef>
              <c:f>'Corriente-TipoAprov'!$A$16</c:f>
              <c:strCache>
                <c:ptCount val="1"/>
                <c:pt idx="0">
                  <c:v>Y18</c:v>
                </c:pt>
              </c:strCache>
            </c:strRef>
          </c:tx>
          <c:spPr>
            <a:solidFill>
              <a:schemeClr val="accent5">
                <a:lumMod val="80000"/>
                <a:lumOff val="20000"/>
                <a:alpha val="85000"/>
              </a:schemeClr>
            </a:solidFill>
            <a:ln w="9525" cap="flat" cmpd="sng" algn="ctr">
              <a:solidFill>
                <a:schemeClr val="tx1"/>
              </a:solidFill>
              <a:round/>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'Corriente-TipoAprov'!$R$16</c:f>
              <c:numCache>
                <c:formatCode>#,##0.00</c:formatCode>
                <c:ptCount val="1"/>
                <c:pt idx="0">
                  <c:v>4.71</c:v>
                </c:pt>
              </c:numCache>
            </c:numRef>
          </c:val>
          <c:extLst>
            <c:ext xmlns:c16="http://schemas.microsoft.com/office/drawing/2014/chart" uri="{C3380CC4-5D6E-409C-BE32-E72D297353CC}">
              <c16:uniqueId val="{0000001A-FEC5-448C-92F4-6901F8DC3E90}"/>
            </c:ext>
          </c:extLst>
        </c:ser>
        <c:ser>
          <c:idx val="9"/>
          <c:order val="9"/>
          <c:tx>
            <c:strRef>
              <c:f>'Corriente-TipoAprov'!$A$17</c:f>
              <c:strCache>
                <c:ptCount val="1"/>
                <c:pt idx="0">
                  <c:v>A3020.6</c:v>
                </c:pt>
              </c:strCache>
            </c:strRef>
          </c:tx>
          <c:spPr>
            <a:solidFill>
              <a:schemeClr val="accent1">
                <a:lumMod val="80000"/>
                <a:alpha val="85000"/>
              </a:schemeClr>
            </a:solidFill>
            <a:ln w="9525" cap="flat" cmpd="sng" algn="ctr">
              <a:solidFill>
                <a:schemeClr val="tx1"/>
              </a:solidFill>
              <a:round/>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'Corriente-TipoAprov'!$R$17</c:f>
              <c:numCache>
                <c:formatCode>#,##0.00</c:formatCode>
                <c:ptCount val="1"/>
                <c:pt idx="0">
                  <c:v>3.4649999999999999</c:v>
                </c:pt>
              </c:numCache>
            </c:numRef>
          </c:val>
          <c:extLst>
            <c:ext xmlns:c16="http://schemas.microsoft.com/office/drawing/2014/chart" uri="{C3380CC4-5D6E-409C-BE32-E72D297353CC}">
              <c16:uniqueId val="{0000001B-FEC5-448C-92F4-6901F8DC3E90}"/>
            </c:ext>
          </c:extLst>
        </c:ser>
        <c:dLbls>
          <c:dLblPos val="inEnd"/>
          <c:showLegendKey val="0"/>
          <c:showVal val="1"/>
          <c:showCatName val="0"/>
          <c:showSerName val="0"/>
          <c:showPercent val="0"/>
          <c:showBubbleSize val="0"/>
        </c:dLbls>
        <c:gapWidth val="150"/>
        <c:axId val="140686336"/>
        <c:axId val="135557632"/>
      </c:barChart>
      <c:catAx>
        <c:axId val="140686336"/>
        <c:scaling>
          <c:orientation val="minMax"/>
        </c:scaling>
        <c:delete val="1"/>
        <c:axPos val="l"/>
        <c:numFmt formatCode="General" sourceLinked="0"/>
        <c:majorTickMark val="out"/>
        <c:minorTickMark val="none"/>
        <c:tickLblPos val="nextTo"/>
        <c:crossAx val="135557632"/>
        <c:crosses val="autoZero"/>
        <c:auto val="1"/>
        <c:lblAlgn val="ctr"/>
        <c:lblOffset val="100"/>
        <c:noMultiLvlLbl val="0"/>
      </c:catAx>
      <c:valAx>
        <c:axId val="135557632"/>
        <c:scaling>
          <c:orientation val="minMax"/>
          <c:max val="800"/>
          <c:min val="0"/>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40686336"/>
        <c:crosses val="autoZero"/>
        <c:crossBetween val="between"/>
      </c:valAx>
      <c:spPr>
        <a:noFill/>
        <a:ln w="25400">
          <a:noFill/>
        </a:ln>
        <a:effectLst/>
      </c:spPr>
    </c:plotArea>
    <c:legend>
      <c:legendPos val="r"/>
      <c:layout>
        <c:manualLayout>
          <c:xMode val="edge"/>
          <c:yMode val="edge"/>
          <c:x val="1.8373046955517999E-2"/>
          <c:y val="5.3099164463189304E-2"/>
          <c:w val="0.10879470351271682"/>
          <c:h val="0.82296111500913871"/>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legend>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8.075240594925634E-2"/>
          <c:y val="4.6248556712231902E-2"/>
          <c:w val="0.89385870516185473"/>
          <c:h val="0.88293799559354769"/>
        </c:manualLayout>
      </c:layout>
      <c:barChart>
        <c:barDir val="col"/>
        <c:grouping val="clustered"/>
        <c:varyColors val="0"/>
        <c:ser>
          <c:idx val="0"/>
          <c:order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solidFill>
                <a:schemeClr val="tx1"/>
              </a:solidFill>
            </a:ln>
            <a:effectLst>
              <a:outerShdw blurRad="57150" dist="19050" dir="5400000" algn="ctr" rotWithShape="0">
                <a:srgbClr val="000000">
                  <a:alpha val="63000"/>
                </a:srgbClr>
              </a:outerShdw>
            </a:effectLst>
            <a:scene3d>
              <a:camera prst="orthographicFront"/>
              <a:lightRig rig="threePt" dir="t"/>
            </a:scene3d>
            <a:sp3d>
              <a:bevelT/>
            </a:sp3d>
          </c:spPr>
          <c:invertIfNegative val="0"/>
          <c:dLbls>
            <c:dLbl>
              <c:idx val="1"/>
              <c:layout>
                <c:manualLayout>
                  <c:x val="0"/>
                  <c:y val="3.869819672497422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AB-4C6D-B669-250773F6C080}"/>
                </c:ext>
              </c:extLst>
            </c:dLbl>
            <c:dLbl>
              <c:idx val="3"/>
              <c:layout>
                <c:manualLayout>
                  <c:x val="0"/>
                  <c:y val="-2.94091521281439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EAB-4C6D-B669-250773F6C080}"/>
                </c:ext>
              </c:extLst>
            </c:dLbl>
            <c:dLbl>
              <c:idx val="4"/>
              <c:layout>
                <c:manualLayout>
                  <c:x val="0"/>
                  <c:y val="-9.340568323323928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EAB-4C6D-B669-250773F6C080}"/>
                </c:ext>
              </c:extLst>
            </c:dLbl>
            <c:dLbl>
              <c:idx val="6"/>
              <c:layout>
                <c:manualLayout>
                  <c:x val="-6.5076229131494714E-17"/>
                  <c:y val="3.869819672497465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EAB-4C6D-B669-250773F6C080}"/>
                </c:ext>
              </c:extLst>
            </c:dLbl>
            <c:dLbl>
              <c:idx val="7"/>
              <c:layout>
                <c:manualLayout>
                  <c:x val="0"/>
                  <c:y val="3.86981967249737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AB-4C6D-B669-250773F6C080}"/>
                </c:ext>
              </c:extLst>
            </c:dLbl>
            <c:dLbl>
              <c:idx val="8"/>
              <c:layout>
                <c:manualLayout>
                  <c:x val="0"/>
                  <c:y val="-2.277385645489799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EAB-4C6D-B669-250773F6C080}"/>
                </c:ext>
              </c:extLst>
            </c:dLbl>
            <c:dLbl>
              <c:idx val="10"/>
              <c:layout>
                <c:manualLayout>
                  <c:x val="0"/>
                  <c:y val="1.524474416438395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AB-4C6D-B669-250773F6C080}"/>
                </c:ext>
              </c:extLst>
            </c:dLbl>
            <c:dLbl>
              <c:idx val="12"/>
              <c:layout>
                <c:manualLayout>
                  <c:x val="0"/>
                  <c:y val="3.869819672497465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EAB-4C6D-B669-250773F6C080}"/>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'Corriente-TipoAprov'!$C$5:$P$5</c:f>
              <c:strCache>
                <c:ptCount val="14"/>
                <c:pt idx="0">
                  <c:v>Otro</c:v>
                </c:pt>
                <c:pt idx="1">
                  <c:v>R1</c:v>
                </c:pt>
                <c:pt idx="2">
                  <c:v>R10</c:v>
                </c:pt>
                <c:pt idx="3">
                  <c:v>R11</c:v>
                </c:pt>
                <c:pt idx="4">
                  <c:v>R12</c:v>
                </c:pt>
                <c:pt idx="5">
                  <c:v>R2</c:v>
                </c:pt>
                <c:pt idx="6">
                  <c:v>R3</c:v>
                </c:pt>
                <c:pt idx="7">
                  <c:v>R4</c:v>
                </c:pt>
                <c:pt idx="8">
                  <c:v>R5</c:v>
                </c:pt>
                <c:pt idx="9">
                  <c:v>R6</c:v>
                </c:pt>
                <c:pt idx="10">
                  <c:v>R7</c:v>
                </c:pt>
                <c:pt idx="11">
                  <c:v>R8</c:v>
                </c:pt>
                <c:pt idx="12">
                  <c:v>R9</c:v>
                </c:pt>
                <c:pt idx="13">
                  <c:v>Varios</c:v>
                </c:pt>
              </c:strCache>
            </c:strRef>
          </c:cat>
          <c:val>
            <c:numRef>
              <c:f>'Corriente-TipoAprov'!$C$97:$P$97</c:f>
              <c:numCache>
                <c:formatCode>0.00</c:formatCode>
                <c:ptCount val="14"/>
                <c:pt idx="0">
                  <c:v>0</c:v>
                </c:pt>
                <c:pt idx="1">
                  <c:v>316.48444000000006</c:v>
                </c:pt>
                <c:pt idx="2">
                  <c:v>5.5399999999999998E-2</c:v>
                </c:pt>
                <c:pt idx="3">
                  <c:v>7.5262000000000002</c:v>
                </c:pt>
                <c:pt idx="4">
                  <c:v>12.291499999999999</c:v>
                </c:pt>
                <c:pt idx="5">
                  <c:v>2.6560000000000001</c:v>
                </c:pt>
                <c:pt idx="6">
                  <c:v>35.352599999999995</c:v>
                </c:pt>
                <c:pt idx="7">
                  <c:v>220.91525999999999</c:v>
                </c:pt>
                <c:pt idx="8">
                  <c:v>22.345239999999997</c:v>
                </c:pt>
                <c:pt idx="9">
                  <c:v>0.9897999999999999</c:v>
                </c:pt>
                <c:pt idx="10">
                  <c:v>132.26408999999995</c:v>
                </c:pt>
                <c:pt idx="11">
                  <c:v>0.14000000000000001</c:v>
                </c:pt>
                <c:pt idx="12">
                  <c:v>410.62900999999999</c:v>
                </c:pt>
                <c:pt idx="13">
                  <c:v>0</c:v>
                </c:pt>
              </c:numCache>
            </c:numRef>
          </c:val>
          <c:extLst>
            <c:ext xmlns:c16="http://schemas.microsoft.com/office/drawing/2014/chart" uri="{C3380CC4-5D6E-409C-BE32-E72D297353CC}">
              <c16:uniqueId val="{00000002-553D-481A-8BA3-AB180F8AACA2}"/>
            </c:ext>
          </c:extLst>
        </c:ser>
        <c:dLbls>
          <c:dLblPos val="inEnd"/>
          <c:showLegendKey val="0"/>
          <c:showVal val="1"/>
          <c:showCatName val="0"/>
          <c:showSerName val="0"/>
          <c:showPercent val="0"/>
          <c:showBubbleSize val="0"/>
        </c:dLbls>
        <c:gapWidth val="100"/>
        <c:overlap val="-24"/>
        <c:axId val="121226752"/>
        <c:axId val="140593408"/>
      </c:barChart>
      <c:catAx>
        <c:axId val="121226752"/>
        <c:scaling>
          <c:orientation val="minMax"/>
        </c:scaling>
        <c:delete val="0"/>
        <c:axPos val="b"/>
        <c:numFmt formatCode="General" sourceLinked="0"/>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crossAx val="140593408"/>
        <c:crosses val="autoZero"/>
        <c:auto val="1"/>
        <c:lblAlgn val="ctr"/>
        <c:lblOffset val="100"/>
        <c:noMultiLvlLbl val="0"/>
      </c:catAx>
      <c:valAx>
        <c:axId val="140593408"/>
        <c:scaling>
          <c:orientation val="minMax"/>
          <c:max val="420"/>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212267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manualLayout>
          <c:layoutTarget val="inner"/>
          <c:xMode val="edge"/>
          <c:yMode val="edge"/>
          <c:x val="8.075240594925634E-2"/>
          <c:y val="4.6248556712231902E-2"/>
          <c:w val="0.89385870516185473"/>
          <c:h val="0.87500242770962211"/>
        </c:manualLayout>
      </c:layout>
      <c:barChart>
        <c:barDir val="col"/>
        <c:grouping val="clustered"/>
        <c:varyColors val="0"/>
        <c:ser>
          <c:idx val="0"/>
          <c:order val="0"/>
          <c:spPr>
            <a:solidFill>
              <a:schemeClr val="accent3"/>
            </a:solidFill>
            <a:ln>
              <a:solidFill>
                <a:schemeClr val="tx1"/>
              </a:solidFill>
            </a:ln>
            <a:effectLst>
              <a:outerShdw blurRad="57150" dist="19050" dir="5400000" algn="ctr" rotWithShape="0">
                <a:srgbClr val="000000">
                  <a:alpha val="63000"/>
                </a:srgbClr>
              </a:outerShdw>
            </a:effectLst>
            <a:scene3d>
              <a:camera prst="orthographicFront"/>
              <a:lightRig rig="threePt" dir="t"/>
            </a:scene3d>
            <a:sp3d>
              <a:bevelT/>
            </a:sp3d>
          </c:spPr>
          <c:invertIfNegative val="0"/>
          <c:dLbls>
            <c:dLbl>
              <c:idx val="0"/>
              <c:layout>
                <c:manualLayout>
                  <c:x val="4.6783625730994153E-3"/>
                  <c:y val="-1.512012133637611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54-4E50-AE23-1B99EEC7A989}"/>
                </c:ext>
              </c:extLst>
            </c:dLbl>
            <c:dLbl>
              <c:idx val="1"/>
              <c:layout>
                <c:manualLayout>
                  <c:x val="-1.4799465856241655E-3"/>
                  <c:y val="2.189026655456645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C54-4E50-AE23-1B99EEC7A98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'Aprov-Estado'!$C$6:$E$6</c:f>
              <c:strCache>
                <c:ptCount val="3"/>
                <c:pt idx="0">
                  <c:v>Sólido/Semisólido (kg)</c:v>
                </c:pt>
                <c:pt idx="1">
                  <c:v>Líquido (kg)</c:v>
                </c:pt>
                <c:pt idx="2">
                  <c:v>Gaseoso (kg)</c:v>
                </c:pt>
              </c:strCache>
            </c:strRef>
          </c:cat>
          <c:val>
            <c:numRef>
              <c:f>'Aprov-Estado'!$C$98:$E$98</c:f>
              <c:numCache>
                <c:formatCode>General</c:formatCode>
                <c:ptCount val="3"/>
                <c:pt idx="0">
                  <c:v>490.04390999999998</c:v>
                </c:pt>
                <c:pt idx="1">
                  <c:v>671.59602999999993</c:v>
                </c:pt>
                <c:pt idx="2">
                  <c:v>9.5999999999999992E-3</c:v>
                </c:pt>
              </c:numCache>
            </c:numRef>
          </c:val>
          <c:extLst>
            <c:ext xmlns:c16="http://schemas.microsoft.com/office/drawing/2014/chart" uri="{C3380CC4-5D6E-409C-BE32-E72D297353CC}">
              <c16:uniqueId val="{00000002-42BA-4146-B117-7B22DE77FA1A}"/>
            </c:ext>
          </c:extLst>
        </c:ser>
        <c:dLbls>
          <c:dLblPos val="inEnd"/>
          <c:showLegendKey val="0"/>
          <c:showVal val="1"/>
          <c:showCatName val="0"/>
          <c:showSerName val="0"/>
          <c:showPercent val="0"/>
          <c:showBubbleSize val="0"/>
        </c:dLbls>
        <c:gapWidth val="100"/>
        <c:overlap val="-24"/>
        <c:axId val="121226752"/>
        <c:axId val="140593408"/>
      </c:barChart>
      <c:catAx>
        <c:axId val="121226752"/>
        <c:scaling>
          <c:orientation val="minMax"/>
        </c:scaling>
        <c:delete val="0"/>
        <c:axPos val="b"/>
        <c:numFmt formatCode="General" sourceLinked="0"/>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40593408"/>
        <c:crosses val="autoZero"/>
        <c:auto val="1"/>
        <c:lblAlgn val="ctr"/>
        <c:lblOffset val="100"/>
        <c:noMultiLvlLbl val="0"/>
      </c:catAx>
      <c:valAx>
        <c:axId val="140593408"/>
        <c:scaling>
          <c:orientation val="minMax"/>
          <c:max val="14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212267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2759746402299973"/>
          <c:y val="0"/>
          <c:w val="0.86575928410359015"/>
          <c:h val="0.86268584044571683"/>
        </c:manualLayout>
      </c:layout>
      <c:barChart>
        <c:barDir val="col"/>
        <c:grouping val="clustered"/>
        <c:varyColors val="0"/>
        <c:ser>
          <c:idx val="0"/>
          <c:order val="0"/>
          <c:spPr>
            <a:solidFill>
              <a:schemeClr val="accent1">
                <a:alpha val="70000"/>
              </a:schemeClr>
            </a:solidFill>
            <a:ln>
              <a:solidFill>
                <a:schemeClr val="tx1"/>
              </a:solidFill>
            </a:ln>
            <a:effectLst/>
            <a:scene3d>
              <a:camera prst="orthographicFront"/>
              <a:lightRig rig="threePt" dir="t"/>
            </a:scene3d>
            <a:sp3d>
              <a:bevelT/>
            </a:sp3d>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'Corriente-TipoTto'!$A$9:$A$18</c:f>
              <c:strCache>
                <c:ptCount val="10"/>
                <c:pt idx="0">
                  <c:v>Y1.2</c:v>
                </c:pt>
                <c:pt idx="1">
                  <c:v>Y9.4</c:v>
                </c:pt>
                <c:pt idx="2">
                  <c:v>Y9.1</c:v>
                </c:pt>
                <c:pt idx="3">
                  <c:v>Y1.1</c:v>
                </c:pt>
                <c:pt idx="4">
                  <c:v>A4060.4</c:v>
                </c:pt>
                <c:pt idx="5">
                  <c:v>Y18</c:v>
                </c:pt>
                <c:pt idx="6">
                  <c:v>Y9.6</c:v>
                </c:pt>
                <c:pt idx="7">
                  <c:v>Y3.2</c:v>
                </c:pt>
                <c:pt idx="8">
                  <c:v>Y1.3</c:v>
                </c:pt>
                <c:pt idx="9">
                  <c:v>Y9.2</c:v>
                </c:pt>
              </c:strCache>
            </c:strRef>
          </c:cat>
          <c:val>
            <c:numRef>
              <c:f>'Corriente-TipoTto'!$K$9:$K$18</c:f>
              <c:numCache>
                <c:formatCode>#,##0.0</c:formatCode>
                <c:ptCount val="10"/>
                <c:pt idx="0">
                  <c:v>982.59576000000004</c:v>
                </c:pt>
                <c:pt idx="1">
                  <c:v>219.703</c:v>
                </c:pt>
                <c:pt idx="2">
                  <c:v>95.170699999999997</c:v>
                </c:pt>
                <c:pt idx="3">
                  <c:v>90.839389999999995</c:v>
                </c:pt>
                <c:pt idx="4">
                  <c:v>62.2</c:v>
                </c:pt>
                <c:pt idx="5">
                  <c:v>56.621000000000002</c:v>
                </c:pt>
                <c:pt idx="6">
                  <c:v>31.065300000000001</c:v>
                </c:pt>
                <c:pt idx="7">
                  <c:v>30.32582</c:v>
                </c:pt>
                <c:pt idx="8">
                  <c:v>26.821369999999995</c:v>
                </c:pt>
                <c:pt idx="9">
                  <c:v>24.214250000000003</c:v>
                </c:pt>
              </c:numCache>
            </c:numRef>
          </c:val>
          <c:extLst>
            <c:ext xmlns:c16="http://schemas.microsoft.com/office/drawing/2014/chart" uri="{C3380CC4-5D6E-409C-BE32-E72D297353CC}">
              <c16:uniqueId val="{00000002-7803-4E24-AC07-3317A6AEDDD2}"/>
            </c:ext>
          </c:extLst>
        </c:ser>
        <c:dLbls>
          <c:dLblPos val="inEnd"/>
          <c:showLegendKey val="0"/>
          <c:showVal val="1"/>
          <c:showCatName val="0"/>
          <c:showSerName val="0"/>
          <c:showPercent val="0"/>
          <c:showBubbleSize val="0"/>
        </c:dLbls>
        <c:gapWidth val="80"/>
        <c:overlap val="25"/>
        <c:axId val="105704960"/>
        <c:axId val="141991936"/>
      </c:barChart>
      <c:catAx>
        <c:axId val="105704960"/>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s-ES"/>
                  <a:t>Tipo de residuo</a:t>
                </a:r>
              </a:p>
            </c:rich>
          </c:tx>
          <c:layout>
            <c:manualLayout>
              <c:xMode val="edge"/>
              <c:yMode val="edge"/>
              <c:x val="0.41535551516962277"/>
              <c:y val="0.93033164308747562"/>
            </c:manualLayout>
          </c:layout>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s-MX"/>
            </a:p>
          </c:txPr>
        </c:title>
        <c:numFmt formatCode="General" sourceLinked="0"/>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cap="none" spc="20" normalizeH="0" baseline="0">
                <a:solidFill>
                  <a:schemeClr val="tx1">
                    <a:lumMod val="65000"/>
                    <a:lumOff val="35000"/>
                  </a:schemeClr>
                </a:solidFill>
                <a:latin typeface="+mn-lt"/>
                <a:ea typeface="+mn-ea"/>
                <a:cs typeface="+mn-cs"/>
              </a:defRPr>
            </a:pPr>
            <a:endParaRPr lang="es-MX"/>
          </a:p>
        </c:txPr>
        <c:crossAx val="141991936"/>
        <c:crosses val="autoZero"/>
        <c:auto val="1"/>
        <c:lblAlgn val="ctr"/>
        <c:lblOffset val="100"/>
        <c:noMultiLvlLbl val="0"/>
      </c:catAx>
      <c:valAx>
        <c:axId val="141991936"/>
        <c:scaling>
          <c:orientation val="minMax"/>
          <c:max val="1100"/>
          <c:min val="0"/>
        </c:scaling>
        <c:delete val="0"/>
        <c:axPos val="l"/>
        <c:majorGridlines>
          <c:spPr>
            <a:ln w="9525" cap="flat" cmpd="sng" algn="ctr">
              <a:solidFill>
                <a:schemeClr val="tx1">
                  <a:lumMod val="5000"/>
                  <a:lumOff val="9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s-ES"/>
                  <a:t>Toneladas</a:t>
                </a:r>
              </a:p>
            </c:rich>
          </c:tx>
          <c:layout>
            <c:manualLayout>
              <c:xMode val="edge"/>
              <c:yMode val="edge"/>
              <c:x val="5.5555555555555558E-3"/>
              <c:y val="0.37714018541713729"/>
            </c:manualLayout>
          </c:layout>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MX"/>
          </a:p>
        </c:txPr>
        <c:crossAx val="10570496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172753329792247"/>
          <c:y val="0.1186398251679182"/>
          <c:w val="0.54218369862022664"/>
          <c:h val="0.88136008441073299"/>
        </c:manualLayout>
      </c:layout>
      <c:pieChart>
        <c:varyColors val="1"/>
        <c:ser>
          <c:idx val="0"/>
          <c:order val="0"/>
          <c:spPr>
            <a:ln>
              <a:solidFill>
                <a:schemeClr val="tx1"/>
              </a:solidFill>
            </a:ln>
            <a:scene3d>
              <a:camera prst="orthographicFront"/>
              <a:lightRig rig="threePt" dir="t"/>
            </a:scene3d>
            <a:sp3d>
              <a:bevelT/>
            </a:sp3d>
          </c:spPr>
          <c:explosion val="25"/>
          <c:dPt>
            <c:idx val="0"/>
            <c:bubble3D val="0"/>
            <c:spPr>
              <a:solidFill>
                <a:schemeClr val="accent6"/>
              </a:solidFill>
              <a:ln>
                <a:solidFill>
                  <a:schemeClr val="tx1"/>
                </a:solidFill>
              </a:ln>
              <a:effectLst>
                <a:outerShdw blurRad="317500" algn="ctr" rotWithShape="0">
                  <a:prstClr val="black">
                    <a:alpha val="25000"/>
                  </a:prstClr>
                </a:outerShdw>
              </a:effectLst>
              <a:scene3d>
                <a:camera prst="orthographicFront"/>
                <a:lightRig rig="threePt" dir="t"/>
              </a:scene3d>
              <a:sp3d>
                <a:bevelT/>
              </a:sp3d>
            </c:spPr>
            <c:extLst>
              <c:ext xmlns:c16="http://schemas.microsoft.com/office/drawing/2014/chart" uri="{C3380CC4-5D6E-409C-BE32-E72D297353CC}">
                <c16:uniqueId val="{00000001-C947-4CFE-9FFD-540E30015E79}"/>
              </c:ext>
            </c:extLst>
          </c:dPt>
          <c:dPt>
            <c:idx val="1"/>
            <c:bubble3D val="0"/>
            <c:spPr>
              <a:solidFill>
                <a:schemeClr val="accent5"/>
              </a:solidFill>
              <a:ln>
                <a:solidFill>
                  <a:schemeClr val="tx1"/>
                </a:solidFill>
              </a:ln>
              <a:effectLst>
                <a:outerShdw blurRad="317500" algn="ctr" rotWithShape="0">
                  <a:prstClr val="black">
                    <a:alpha val="25000"/>
                  </a:prstClr>
                </a:outerShdw>
              </a:effectLst>
              <a:scene3d>
                <a:camera prst="orthographicFront"/>
                <a:lightRig rig="threePt" dir="t"/>
              </a:scene3d>
              <a:sp3d>
                <a:bevelT/>
              </a:sp3d>
            </c:spPr>
            <c:extLst>
              <c:ext xmlns:c16="http://schemas.microsoft.com/office/drawing/2014/chart" uri="{C3380CC4-5D6E-409C-BE32-E72D297353CC}">
                <c16:uniqueId val="{00000003-C947-4CFE-9FFD-540E30015E79}"/>
              </c:ext>
            </c:extLst>
          </c:dPt>
          <c:dPt>
            <c:idx val="2"/>
            <c:bubble3D val="0"/>
            <c:spPr>
              <a:solidFill>
                <a:schemeClr val="accent4"/>
              </a:solidFill>
              <a:ln>
                <a:solidFill>
                  <a:schemeClr val="tx1"/>
                </a:solidFill>
              </a:ln>
              <a:effectLst>
                <a:outerShdw blurRad="317500" algn="ctr" rotWithShape="0">
                  <a:prstClr val="black">
                    <a:alpha val="25000"/>
                  </a:prstClr>
                </a:outerShdw>
              </a:effectLst>
              <a:scene3d>
                <a:camera prst="orthographicFront"/>
                <a:lightRig rig="threePt" dir="t"/>
              </a:scene3d>
              <a:sp3d>
                <a:bevelT/>
              </a:sp3d>
            </c:spPr>
            <c:extLst>
              <c:ext xmlns:c16="http://schemas.microsoft.com/office/drawing/2014/chart" uri="{C3380CC4-5D6E-409C-BE32-E72D297353CC}">
                <c16:uniqueId val="{00000005-C947-4CFE-9FFD-540E30015E79}"/>
              </c:ext>
            </c:extLst>
          </c:dPt>
          <c:dPt>
            <c:idx val="3"/>
            <c:bubble3D val="0"/>
            <c:spPr>
              <a:solidFill>
                <a:schemeClr val="accent6">
                  <a:lumMod val="60000"/>
                </a:schemeClr>
              </a:solidFill>
              <a:ln>
                <a:solidFill>
                  <a:schemeClr val="tx1"/>
                </a:solidFill>
              </a:ln>
              <a:effectLst>
                <a:outerShdw blurRad="317500" algn="ctr" rotWithShape="0">
                  <a:prstClr val="black">
                    <a:alpha val="25000"/>
                  </a:prstClr>
                </a:outerShdw>
              </a:effectLst>
              <a:scene3d>
                <a:camera prst="orthographicFront"/>
                <a:lightRig rig="threePt" dir="t"/>
              </a:scene3d>
              <a:sp3d>
                <a:bevelT/>
              </a:sp3d>
            </c:spPr>
            <c:extLst>
              <c:ext xmlns:c16="http://schemas.microsoft.com/office/drawing/2014/chart" uri="{C3380CC4-5D6E-409C-BE32-E72D297353CC}">
                <c16:uniqueId val="{00000007-C947-4CFE-9FFD-540E30015E79}"/>
              </c:ext>
            </c:extLst>
          </c:dPt>
          <c:dPt>
            <c:idx val="4"/>
            <c:bubble3D val="0"/>
            <c:spPr>
              <a:solidFill>
                <a:schemeClr val="accent5">
                  <a:lumMod val="60000"/>
                </a:schemeClr>
              </a:solidFill>
              <a:ln>
                <a:solidFill>
                  <a:schemeClr val="tx1"/>
                </a:solidFill>
              </a:ln>
              <a:effectLst>
                <a:outerShdw blurRad="317500" algn="ctr" rotWithShape="0">
                  <a:prstClr val="black">
                    <a:alpha val="25000"/>
                  </a:prstClr>
                </a:outerShdw>
              </a:effectLst>
              <a:scene3d>
                <a:camera prst="orthographicFront"/>
                <a:lightRig rig="threePt" dir="t"/>
              </a:scene3d>
              <a:sp3d>
                <a:bevelT/>
              </a:sp3d>
            </c:spPr>
            <c:extLst>
              <c:ext xmlns:c16="http://schemas.microsoft.com/office/drawing/2014/chart" uri="{C3380CC4-5D6E-409C-BE32-E72D297353CC}">
                <c16:uniqueId val="{00000009-C947-4CFE-9FFD-540E30015E79}"/>
              </c:ext>
            </c:extLst>
          </c:dPt>
          <c:dPt>
            <c:idx val="5"/>
            <c:bubble3D val="0"/>
            <c:spPr>
              <a:solidFill>
                <a:schemeClr val="accent4">
                  <a:lumMod val="60000"/>
                </a:schemeClr>
              </a:solidFill>
              <a:ln>
                <a:solidFill>
                  <a:schemeClr val="tx1"/>
                </a:solidFill>
              </a:ln>
              <a:effectLst>
                <a:outerShdw blurRad="317500" algn="ctr" rotWithShape="0">
                  <a:prstClr val="black">
                    <a:alpha val="25000"/>
                  </a:prstClr>
                </a:outerShdw>
              </a:effectLst>
              <a:scene3d>
                <a:camera prst="orthographicFront"/>
                <a:lightRig rig="threePt" dir="t"/>
              </a:scene3d>
              <a:sp3d>
                <a:bevelT/>
              </a:sp3d>
            </c:spPr>
            <c:extLst>
              <c:ext xmlns:c16="http://schemas.microsoft.com/office/drawing/2014/chart" uri="{C3380CC4-5D6E-409C-BE32-E72D297353CC}">
                <c16:uniqueId val="{0000000B-C947-4CFE-9FFD-540E30015E79}"/>
              </c:ext>
            </c:extLst>
          </c:dPt>
          <c:dPt>
            <c:idx val="6"/>
            <c:bubble3D val="0"/>
            <c:spPr>
              <a:solidFill>
                <a:schemeClr val="accent6">
                  <a:lumMod val="80000"/>
                  <a:lumOff val="20000"/>
                </a:schemeClr>
              </a:solidFill>
              <a:ln>
                <a:solidFill>
                  <a:schemeClr val="tx1"/>
                </a:solidFill>
              </a:ln>
              <a:effectLst>
                <a:outerShdw blurRad="317500" algn="ctr" rotWithShape="0">
                  <a:prstClr val="black">
                    <a:alpha val="25000"/>
                  </a:prstClr>
                </a:outerShdw>
              </a:effectLst>
              <a:scene3d>
                <a:camera prst="orthographicFront"/>
                <a:lightRig rig="threePt" dir="t"/>
              </a:scene3d>
              <a:sp3d>
                <a:bevelT/>
              </a:sp3d>
            </c:spPr>
            <c:extLst>
              <c:ext xmlns:c16="http://schemas.microsoft.com/office/drawing/2014/chart" uri="{C3380CC4-5D6E-409C-BE32-E72D297353CC}">
                <c16:uniqueId val="{0000000D-C947-4CFE-9FFD-540E30015E79}"/>
              </c:ext>
            </c:extLst>
          </c:dPt>
          <c:dLbls>
            <c:dLbl>
              <c:idx val="0"/>
              <c:layout>
                <c:manualLayout>
                  <c:x val="3.0723298113998626E-4"/>
                  <c:y val="7.244597391506083E-2"/>
                </c:manualLayout>
              </c:layout>
              <c:numFmt formatCode="0.00%" sourceLinked="0"/>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es-MX"/>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8140034269322441"/>
                      <c:h val="0.14185529757493084"/>
                    </c:manualLayout>
                  </c15:layout>
                </c:ext>
                <c:ext xmlns:c16="http://schemas.microsoft.com/office/drawing/2014/chart" uri="{C3380CC4-5D6E-409C-BE32-E72D297353CC}">
                  <c16:uniqueId val="{00000001-C947-4CFE-9FFD-540E30015E79}"/>
                </c:ext>
              </c:extLst>
            </c:dLbl>
            <c:dLbl>
              <c:idx val="1"/>
              <c:layout>
                <c:manualLayout>
                  <c:x val="7.5523315284470746E-2"/>
                  <c:y val="-4.3835528924333796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C947-4CFE-9FFD-540E30015E79}"/>
                </c:ext>
              </c:extLst>
            </c:dLbl>
            <c:dLbl>
              <c:idx val="2"/>
              <c:layout>
                <c:manualLayout>
                  <c:x val="-3.0850179406171879E-2"/>
                  <c:y val="3.4043685274532595E-2"/>
                </c:manualLayout>
              </c:layout>
              <c:numFmt formatCode="0.00%" sourceLinked="0"/>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es-MX"/>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6738644651787155"/>
                      <c:h val="0.18756831231452936"/>
                    </c:manualLayout>
                  </c15:layout>
                </c:ext>
                <c:ext xmlns:c16="http://schemas.microsoft.com/office/drawing/2014/chart" uri="{C3380CC4-5D6E-409C-BE32-E72D297353CC}">
                  <c16:uniqueId val="{00000005-C947-4CFE-9FFD-540E30015E79}"/>
                </c:ext>
              </c:extLst>
            </c:dLbl>
            <c:dLbl>
              <c:idx val="3"/>
              <c:layout>
                <c:manualLayout>
                  <c:x val="-4.3962751100220854E-2"/>
                  <c:y val="-3.6956962160385055E-2"/>
                </c:manualLayout>
              </c:layout>
              <c:numFmt formatCode="0.00%" sourceLinked="0"/>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es-MX"/>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3598218922907915"/>
                      <c:h val="0.14185529757493084"/>
                    </c:manualLayout>
                  </c15:layout>
                </c:ext>
                <c:ext xmlns:c16="http://schemas.microsoft.com/office/drawing/2014/chart" uri="{C3380CC4-5D6E-409C-BE32-E72D297353CC}">
                  <c16:uniqueId val="{00000007-C947-4CFE-9FFD-540E30015E79}"/>
                </c:ext>
              </c:extLst>
            </c:dLbl>
            <c:dLbl>
              <c:idx val="4"/>
              <c:layout>
                <c:manualLayout>
                  <c:x val="-4.6067572802544143E-2"/>
                  <c:y val="2.9342572378609554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C947-4CFE-9FFD-540E30015E79}"/>
                </c:ext>
              </c:extLst>
            </c:dLbl>
            <c:dLbl>
              <c:idx val="5"/>
              <c:layout>
                <c:manualLayout>
                  <c:x val="-1.5819111675620591E-2"/>
                  <c:y val="-3.2426179441850542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C947-4CFE-9FFD-540E30015E79}"/>
                </c:ext>
              </c:extLst>
            </c:dLbl>
            <c:dLbl>
              <c:idx val="6"/>
              <c:layout>
                <c:manualLayout>
                  <c:x val="0.1652653609627879"/>
                  <c:y val="3.7844301274970946E-2"/>
                </c:manualLayout>
              </c:layout>
              <c:numFmt formatCode="0.00%" sourceLinked="0"/>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es-MX"/>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0085547181836707"/>
                      <c:h val="0.12354255046099097"/>
                    </c:manualLayout>
                  </c15:layout>
                </c:ext>
                <c:ext xmlns:c16="http://schemas.microsoft.com/office/drawing/2014/chart" uri="{C3380CC4-5D6E-409C-BE32-E72D297353CC}">
                  <c16:uniqueId val="{0000000D-C947-4CFE-9FFD-540E30015E79}"/>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MX"/>
              </a:p>
            </c:txPr>
            <c:dLblPos val="inEnd"/>
            <c:showLegendKey val="0"/>
            <c:showVal val="0"/>
            <c:showCatName val="1"/>
            <c:showSerName val="0"/>
            <c:showPercent val="1"/>
            <c:showBubbleSize val="0"/>
            <c:separator>; </c:separator>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'Corriente-TipoTto'!$C$7:$I$7</c:f>
              <c:strCache>
                <c:ptCount val="7"/>
                <c:pt idx="0">
                  <c:v>Incineración</c:v>
                </c:pt>
                <c:pt idx="1">
                  <c:v> Autoclave</c:v>
                </c:pt>
                <c:pt idx="2">
                  <c:v>Microondas, pirólisis</c:v>
                </c:pt>
                <c:pt idx="3">
                  <c:v> Biológico</c:v>
                </c:pt>
                <c:pt idx="4">
                  <c:v>Físico-químico</c:v>
                </c:pt>
                <c:pt idx="5">
                  <c:v>Otros</c:v>
                </c:pt>
                <c:pt idx="6">
                  <c:v>Varios</c:v>
                </c:pt>
              </c:strCache>
            </c:strRef>
          </c:cat>
          <c:val>
            <c:numRef>
              <c:f>'Corriente-TipoTto'!$C$8:$I$8</c:f>
              <c:numCache>
                <c:formatCode>#,##0.0</c:formatCode>
                <c:ptCount val="7"/>
                <c:pt idx="0">
                  <c:v>344633.9599999999</c:v>
                </c:pt>
                <c:pt idx="1">
                  <c:v>925885.76000000013</c:v>
                </c:pt>
                <c:pt idx="2">
                  <c:v>7676.3</c:v>
                </c:pt>
                <c:pt idx="3">
                  <c:v>421076.52000000008</c:v>
                </c:pt>
                <c:pt idx="4">
                  <c:v>77775.830000000031</c:v>
                </c:pt>
                <c:pt idx="5">
                  <c:v>129.5</c:v>
                </c:pt>
                <c:pt idx="6">
                  <c:v>0</c:v>
                </c:pt>
              </c:numCache>
            </c:numRef>
          </c:val>
          <c:extLst>
            <c:ext xmlns:c16="http://schemas.microsoft.com/office/drawing/2014/chart" uri="{C3380CC4-5D6E-409C-BE32-E72D297353CC}">
              <c16:uniqueId val="{0000000C-C947-4CFE-9FFD-540E30015E79}"/>
            </c:ext>
          </c:extLst>
        </c:ser>
        <c:dLbls>
          <c:dLblPos val="inEnd"/>
          <c:showLegendKey val="0"/>
          <c:showVal val="1"/>
          <c:showCatName val="1"/>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manualLayout>
          <c:layoutTarget val="inner"/>
          <c:xMode val="edge"/>
          <c:yMode val="edge"/>
          <c:x val="8.075240594925634E-2"/>
          <c:y val="4.6248556712231902E-2"/>
          <c:w val="0.89385870516185473"/>
          <c:h val="0.83214494021580632"/>
        </c:manualLayout>
      </c:layout>
      <c:pieChart>
        <c:varyColors val="1"/>
        <c:ser>
          <c:idx val="0"/>
          <c:order val="0"/>
          <c:spPr>
            <a:ln>
              <a:solidFill>
                <a:schemeClr val="tx1"/>
              </a:solidFill>
            </a:ln>
          </c:spPr>
          <c:explosion val="4"/>
          <c:dPt>
            <c:idx val="0"/>
            <c:bubble3D val="0"/>
            <c:explosion val="24"/>
            <c:spPr>
              <a:solidFill>
                <a:schemeClr val="accent5">
                  <a:shade val="65000"/>
                </a:schemeClr>
              </a:solidFill>
              <a:ln>
                <a:solidFill>
                  <a:schemeClr val="tx1"/>
                </a:solidFill>
              </a:ln>
              <a:effectLst>
                <a:outerShdw blurRad="254000" sx="102000" sy="102000" algn="ctr" rotWithShape="0">
                  <a:prstClr val="black">
                    <a:alpha val="20000"/>
                  </a:prstClr>
                </a:outerShdw>
              </a:effectLst>
              <a:scene3d>
                <a:camera prst="orthographicFront"/>
                <a:lightRig rig="threePt" dir="t"/>
              </a:scene3d>
              <a:sp3d>
                <a:bevelT/>
              </a:sp3d>
            </c:spPr>
            <c:extLst>
              <c:ext xmlns:c16="http://schemas.microsoft.com/office/drawing/2014/chart" uri="{C3380CC4-5D6E-409C-BE32-E72D297353CC}">
                <c16:uniqueId val="{00000001-CE79-4DFE-A613-80C5CC4D9266}"/>
              </c:ext>
            </c:extLst>
          </c:dPt>
          <c:dPt>
            <c:idx val="1"/>
            <c:bubble3D val="0"/>
            <c:spPr>
              <a:solidFill>
                <a:schemeClr val="accent5"/>
              </a:solidFill>
              <a:ln>
                <a:solidFill>
                  <a:schemeClr val="tx1"/>
                </a:solidFill>
              </a:ln>
              <a:effectLst>
                <a:outerShdw blurRad="254000" sx="102000" sy="102000" algn="ctr" rotWithShape="0">
                  <a:prstClr val="black">
                    <a:alpha val="20000"/>
                  </a:prstClr>
                </a:outerShdw>
              </a:effectLst>
              <a:scene3d>
                <a:camera prst="orthographicFront"/>
                <a:lightRig rig="threePt" dir="t"/>
              </a:scene3d>
              <a:sp3d>
                <a:bevelT/>
              </a:sp3d>
            </c:spPr>
            <c:extLst>
              <c:ext xmlns:c16="http://schemas.microsoft.com/office/drawing/2014/chart" uri="{C3380CC4-5D6E-409C-BE32-E72D297353CC}">
                <c16:uniqueId val="{00000002-CE79-4DFE-A613-80C5CC4D9266}"/>
              </c:ext>
            </c:extLst>
          </c:dPt>
          <c:dPt>
            <c:idx val="2"/>
            <c:bubble3D val="0"/>
            <c:spPr>
              <a:solidFill>
                <a:schemeClr val="accent5">
                  <a:tint val="65000"/>
                </a:schemeClr>
              </a:solidFill>
              <a:ln>
                <a:solidFill>
                  <a:schemeClr val="tx1"/>
                </a:solid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CE79-4DFE-A613-80C5CC4D9266}"/>
              </c:ext>
            </c:extLst>
          </c:dPt>
          <c:dLbls>
            <c:dLbl>
              <c:idx val="0"/>
              <c:layout>
                <c:manualLayout>
                  <c:x val="-2.4705974613189463E-3"/>
                  <c:y val="-0.10853225497784603"/>
                </c:manualLayout>
              </c:layout>
              <c:numFmt formatCode="0.00%" sourceLinked="0"/>
              <c:spPr>
                <a:solidFill>
                  <a:schemeClr val="bg1"/>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ysClr val="windowText" lastClr="000000"/>
                      </a:solidFill>
                      <a:latin typeface="+mn-lt"/>
                      <a:ea typeface="+mn-ea"/>
                      <a:cs typeface="+mn-cs"/>
                    </a:defRPr>
                  </a:pPr>
                  <a:endParaRPr lang="es-MX"/>
                </a:p>
              </c:txPr>
              <c:dLblPos val="bestFit"/>
              <c:showLegendKey val="0"/>
              <c:showVal val="0"/>
              <c:showCatName val="1"/>
              <c:showSerName val="0"/>
              <c:showPercent val="1"/>
              <c:showBubbleSize val="0"/>
              <c:extLst>
                <c:ext xmlns:c15="http://schemas.microsoft.com/office/drawing/2012/chart" uri="{CE6537A1-D6FC-4f65-9D91-7224C49458BB}">
                  <c15:layout>
                    <c:manualLayout>
                      <c:w val="0.29821292882811579"/>
                      <c:h val="0.19888099587028452"/>
                    </c:manualLayout>
                  </c15:layout>
                </c:ext>
                <c:ext xmlns:c16="http://schemas.microsoft.com/office/drawing/2014/chart" uri="{C3380CC4-5D6E-409C-BE32-E72D297353CC}">
                  <c16:uniqueId val="{00000001-CE79-4DFE-A613-80C5CC4D9266}"/>
                </c:ext>
              </c:extLst>
            </c:dLbl>
            <c:dLbl>
              <c:idx val="1"/>
              <c:layout>
                <c:manualLayout>
                  <c:x val="-0.10942421259842519"/>
                  <c:y val="0.1648731710106886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E79-4DFE-A613-80C5CC4D9266}"/>
                </c:ext>
              </c:extLst>
            </c:dLbl>
            <c:dLbl>
              <c:idx val="2"/>
              <c:layout>
                <c:manualLayout>
                  <c:x val="0.1223606478469654"/>
                  <c:y val="9.6750102258516858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E79-4DFE-A613-80C5CC4D9266}"/>
                </c:ext>
              </c:extLst>
            </c:dLbl>
            <c:numFmt formatCode="0.00%" sourceLinked="0"/>
            <c:spPr>
              <a:solidFill>
                <a:schemeClr val="bg1"/>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MX"/>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'Tto-Estado'!$C$6:$E$6</c:f>
              <c:strCache>
                <c:ptCount val="3"/>
                <c:pt idx="0">
                  <c:v>Sólido/Semisólido</c:v>
                </c:pt>
                <c:pt idx="1">
                  <c:v>Líquido</c:v>
                </c:pt>
                <c:pt idx="2">
                  <c:v>Gaseoso</c:v>
                </c:pt>
              </c:strCache>
            </c:strRef>
          </c:cat>
          <c:val>
            <c:numRef>
              <c:f>'Tto-Estado'!$C$7:$E$7</c:f>
              <c:numCache>
                <c:formatCode>#,##0.00</c:formatCode>
                <c:ptCount val="3"/>
                <c:pt idx="0">
                  <c:v>1384191.5699999996</c:v>
                </c:pt>
                <c:pt idx="1">
                  <c:v>393001.3</c:v>
                </c:pt>
                <c:pt idx="2" formatCode="#,##0.000">
                  <c:v>0</c:v>
                </c:pt>
              </c:numCache>
            </c:numRef>
          </c:val>
          <c:extLst>
            <c:ext xmlns:c16="http://schemas.microsoft.com/office/drawing/2014/chart" uri="{C3380CC4-5D6E-409C-BE32-E72D297353CC}">
              <c16:uniqueId val="{00000000-CE79-4DFE-A613-80C5CC4D9266}"/>
            </c:ext>
          </c:extLst>
        </c:ser>
        <c:dLbls>
          <c:dLblPos val="ctr"/>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9277273342962936"/>
          <c:y val="0.18022592590204009"/>
          <c:w val="0.60141558561296515"/>
          <c:h val="0.80177367424924995"/>
        </c:manualLayout>
      </c:layout>
      <c:doughnutChart>
        <c:varyColors val="1"/>
        <c:ser>
          <c:idx val="0"/>
          <c:order val="0"/>
          <c:spPr>
            <a:ln>
              <a:solidFill>
                <a:schemeClr val="tx1"/>
              </a:solidFill>
            </a:ln>
            <a:scene3d>
              <a:camera prst="orthographicFront"/>
              <a:lightRig rig="threePt" dir="t"/>
            </a:scene3d>
            <a:sp3d>
              <a:bevelT prst="angle"/>
            </a:sp3d>
          </c:spPr>
          <c:dPt>
            <c:idx val="0"/>
            <c:bubble3D val="0"/>
            <c:spPr>
              <a:solidFill>
                <a:schemeClr val="accent6">
                  <a:shade val="58000"/>
                </a:schemeClr>
              </a:solidFill>
              <a:ln>
                <a:solidFill>
                  <a:schemeClr val="tx1"/>
                </a:solidFill>
              </a:ln>
              <a:effectLst>
                <a:outerShdw blurRad="254000" sx="102000" sy="102000" algn="ctr" rotWithShape="0">
                  <a:prstClr val="black">
                    <a:alpha val="20000"/>
                  </a:prstClr>
                </a:outerShdw>
              </a:effectLst>
              <a:scene3d>
                <a:camera prst="orthographicFront"/>
                <a:lightRig rig="threePt" dir="t"/>
              </a:scene3d>
              <a:sp3d>
                <a:bevelT prst="angle"/>
              </a:sp3d>
            </c:spPr>
            <c:extLst>
              <c:ext xmlns:c16="http://schemas.microsoft.com/office/drawing/2014/chart" uri="{C3380CC4-5D6E-409C-BE32-E72D297353CC}">
                <c16:uniqueId val="{00000001-097B-4FB7-A0BD-B186FD2E8716}"/>
              </c:ext>
            </c:extLst>
          </c:dPt>
          <c:dPt>
            <c:idx val="1"/>
            <c:bubble3D val="0"/>
            <c:spPr>
              <a:solidFill>
                <a:schemeClr val="accent6">
                  <a:shade val="86000"/>
                </a:schemeClr>
              </a:solidFill>
              <a:ln>
                <a:solidFill>
                  <a:schemeClr val="tx1"/>
                </a:solidFill>
              </a:ln>
              <a:effectLst>
                <a:outerShdw blurRad="254000" sx="102000" sy="102000" algn="ctr" rotWithShape="0">
                  <a:prstClr val="black">
                    <a:alpha val="20000"/>
                  </a:prstClr>
                </a:outerShdw>
              </a:effectLst>
              <a:scene3d>
                <a:camera prst="orthographicFront"/>
                <a:lightRig rig="threePt" dir="t"/>
              </a:scene3d>
              <a:sp3d>
                <a:bevelT prst="angle"/>
              </a:sp3d>
            </c:spPr>
            <c:extLst>
              <c:ext xmlns:c16="http://schemas.microsoft.com/office/drawing/2014/chart" uri="{C3380CC4-5D6E-409C-BE32-E72D297353CC}">
                <c16:uniqueId val="{00000003-097B-4FB7-A0BD-B186FD2E8716}"/>
              </c:ext>
            </c:extLst>
          </c:dPt>
          <c:dPt>
            <c:idx val="2"/>
            <c:bubble3D val="0"/>
            <c:spPr>
              <a:solidFill>
                <a:schemeClr val="accent6">
                  <a:tint val="86000"/>
                </a:schemeClr>
              </a:solidFill>
              <a:ln>
                <a:solidFill>
                  <a:schemeClr val="tx1"/>
                </a:solidFill>
              </a:ln>
              <a:effectLst>
                <a:outerShdw blurRad="254000" sx="102000" sy="102000" algn="ctr" rotWithShape="0">
                  <a:prstClr val="black">
                    <a:alpha val="20000"/>
                  </a:prstClr>
                </a:outerShdw>
              </a:effectLst>
              <a:scene3d>
                <a:camera prst="orthographicFront"/>
                <a:lightRig rig="threePt" dir="t"/>
              </a:scene3d>
              <a:sp3d>
                <a:bevelT prst="angle"/>
              </a:sp3d>
            </c:spPr>
            <c:extLst>
              <c:ext xmlns:c16="http://schemas.microsoft.com/office/drawing/2014/chart" uri="{C3380CC4-5D6E-409C-BE32-E72D297353CC}">
                <c16:uniqueId val="{00000005-097B-4FB7-A0BD-B186FD2E8716}"/>
              </c:ext>
            </c:extLst>
          </c:dPt>
          <c:dPt>
            <c:idx val="3"/>
            <c:bubble3D val="0"/>
            <c:spPr>
              <a:solidFill>
                <a:schemeClr val="accent6">
                  <a:tint val="58000"/>
                </a:schemeClr>
              </a:solidFill>
              <a:ln>
                <a:solidFill>
                  <a:schemeClr val="tx1"/>
                </a:solidFill>
              </a:ln>
              <a:effectLst>
                <a:outerShdw blurRad="254000" sx="102000" sy="102000" algn="ctr" rotWithShape="0">
                  <a:prstClr val="black">
                    <a:alpha val="20000"/>
                  </a:prstClr>
                </a:outerShdw>
              </a:effectLst>
              <a:scene3d>
                <a:camera prst="orthographicFront"/>
                <a:lightRig rig="threePt" dir="t"/>
              </a:scene3d>
              <a:sp3d>
                <a:bevelT prst="angle"/>
              </a:sp3d>
            </c:spPr>
            <c:extLst>
              <c:ext xmlns:c16="http://schemas.microsoft.com/office/drawing/2014/chart" uri="{C3380CC4-5D6E-409C-BE32-E72D297353CC}">
                <c16:uniqueId val="{00000007-097B-4FB7-A0BD-B186FD2E8716}"/>
              </c:ext>
            </c:extLst>
          </c:dPt>
          <c:dLbls>
            <c:dLbl>
              <c:idx val="0"/>
              <c:layout>
                <c:manualLayout>
                  <c:x val="-0.22649587892582201"/>
                  <c:y val="-9.2161956018160449E-2"/>
                </c:manualLayout>
              </c:layout>
              <c:tx>
                <c:rich>
                  <a:bodyPr/>
                  <a:lstStyle/>
                  <a:p>
                    <a:fld id="{BF65FFFE-5B16-49AF-947D-FF429B867C74}" type="CATEGORYNAME">
                      <a:rPr lang="en-US">
                        <a:solidFill>
                          <a:sysClr val="windowText" lastClr="000000"/>
                        </a:solidFill>
                      </a:rPr>
                      <a:pPr/>
                      <a:t>[NOMBRE DE CATEGORÍA]</a:t>
                    </a:fld>
                    <a:r>
                      <a:rPr lang="en-US" baseline="0"/>
                      <a:t>
</a:t>
                    </a:r>
                    <a:fld id="{4FD1D3F9-0C03-4321-9FAE-EB0B0E668E91}" type="PERCENTAGE">
                      <a:rPr lang="en-US" baseline="0">
                        <a:solidFill>
                          <a:sysClr val="windowText" lastClr="000000"/>
                        </a:solidFill>
                      </a:rPr>
                      <a:pPr/>
                      <a:t>[PORCENTAJE]</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097B-4FB7-A0BD-B186FD2E8716}"/>
                </c:ext>
              </c:extLst>
            </c:dLbl>
            <c:dLbl>
              <c:idx val="1"/>
              <c:layout>
                <c:manualLayout>
                  <c:x val="2.3504289322490969E-2"/>
                  <c:y val="-0.21342768762100317"/>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fld id="{4FCBC29F-BC2B-4D17-B1ED-F14026629FCE}" type="CATEGORYNAME">
                      <a:rPr lang="en-US">
                        <a:solidFill>
                          <a:sysClr val="windowText" lastClr="000000"/>
                        </a:solidFill>
                      </a:rPr>
                      <a:pPr>
                        <a:defRPr/>
                      </a:pPr>
                      <a:t>[NOMBRE DE CATEGORÍA]</a:t>
                    </a:fld>
                    <a:r>
                      <a:rPr lang="en-US" baseline="0">
                        <a:solidFill>
                          <a:sysClr val="windowText" lastClr="000000"/>
                        </a:solidFill>
                      </a:rPr>
                      <a:t>
</a:t>
                    </a:r>
                    <a:fld id="{8AFF856F-4754-49B5-9680-02875081CFA8}" type="PERCENTAGE">
                      <a:rPr lang="en-US" baseline="0">
                        <a:solidFill>
                          <a:sysClr val="windowText" lastClr="000000"/>
                        </a:solidFill>
                      </a:rPr>
                      <a:pPr>
                        <a:defRPr/>
                      </a:pPr>
                      <a:t>[PORCENTAJE]</a:t>
                    </a:fld>
                    <a:endParaRPr lang="en-US" baseline="0">
                      <a:solidFill>
                        <a:sysClr val="windowText" lastClr="000000"/>
                      </a:solidFill>
                    </a:endParaRPr>
                  </a:p>
                </c:rich>
              </c:tx>
              <c:numFmt formatCode="0.00%" sourceLinked="0"/>
              <c:spPr>
                <a:solidFill>
                  <a:schemeClr val="bg1"/>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2162408077534207"/>
                      <c:h val="0.17275535221106578"/>
                    </c:manualLayout>
                  </c15:layout>
                  <c15:dlblFieldTable/>
                  <c15:showDataLabelsRange val="0"/>
                </c:ext>
                <c:ext xmlns:c16="http://schemas.microsoft.com/office/drawing/2014/chart" uri="{C3380CC4-5D6E-409C-BE32-E72D297353CC}">
                  <c16:uniqueId val="{00000003-097B-4FB7-A0BD-B186FD2E8716}"/>
                </c:ext>
              </c:extLst>
            </c:dLbl>
            <c:dLbl>
              <c:idx val="2"/>
              <c:layout>
                <c:manualLayout>
                  <c:x val="0.25427367539785672"/>
                  <c:y val="-0.12611636086695643"/>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fld id="{A3F8AB78-12D0-41F6-865F-55158DA2B1BE}" type="CATEGORYNAME">
                      <a:rPr lang="en-US">
                        <a:solidFill>
                          <a:sysClr val="windowText" lastClr="000000"/>
                        </a:solidFill>
                      </a:rPr>
                      <a:pPr>
                        <a:defRPr/>
                      </a:pPr>
                      <a:t>[NOMBRE DE CATEGORÍA]</a:t>
                    </a:fld>
                    <a:r>
                      <a:rPr lang="en-US" baseline="0">
                        <a:solidFill>
                          <a:sysClr val="windowText" lastClr="000000"/>
                        </a:solidFill>
                      </a:rPr>
                      <a:t>
</a:t>
                    </a:r>
                    <a:fld id="{91595D67-332A-4623-B473-9BC5BA5B8981}" type="PERCENTAGE">
                      <a:rPr lang="en-US" baseline="0">
                        <a:solidFill>
                          <a:sysClr val="windowText" lastClr="000000"/>
                        </a:solidFill>
                      </a:rPr>
                      <a:pPr>
                        <a:defRPr/>
                      </a:pPr>
                      <a:t>[PORCENTAJE]</a:t>
                    </a:fld>
                    <a:endParaRPr lang="en-US" baseline="0">
                      <a:solidFill>
                        <a:sysClr val="windowText" lastClr="000000"/>
                      </a:solidFill>
                    </a:endParaRPr>
                  </a:p>
                </c:rich>
              </c:tx>
              <c:numFmt formatCode="0.00%" sourceLinked="0"/>
              <c:spPr>
                <a:solidFill>
                  <a:schemeClr val="bg1"/>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23376218706655"/>
                      <c:h val="0.18245661073929317"/>
                    </c:manualLayout>
                  </c15:layout>
                  <c15:dlblFieldTable/>
                  <c15:showDataLabelsRange val="0"/>
                </c:ext>
                <c:ext xmlns:c16="http://schemas.microsoft.com/office/drawing/2014/chart" uri="{C3380CC4-5D6E-409C-BE32-E72D297353CC}">
                  <c16:uniqueId val="{00000005-097B-4FB7-A0BD-B186FD2E8716}"/>
                </c:ext>
              </c:extLst>
            </c:dLbl>
            <c:dLbl>
              <c:idx val="3"/>
              <c:tx>
                <c:rich>
                  <a:bodyPr/>
                  <a:lstStyle/>
                  <a:p>
                    <a:fld id="{255A23E2-D9A9-4FE9-BD88-6CF38AAF03C4}" type="CATEGORYNAME">
                      <a:rPr lang="en-US">
                        <a:solidFill>
                          <a:sysClr val="windowText" lastClr="000000"/>
                        </a:solidFill>
                      </a:rPr>
                      <a:pPr/>
                      <a:t>[NOMBRE DE CATEGORÍA]</a:t>
                    </a:fld>
                    <a:r>
                      <a:rPr lang="en-US" baseline="0">
                        <a:solidFill>
                          <a:sysClr val="windowText" lastClr="000000"/>
                        </a:solidFill>
                      </a:rPr>
                      <a:t>
</a:t>
                    </a:r>
                    <a:fld id="{A6A7B4DF-5509-4773-BC9A-9F55528044CE}" type="PERCENTAGE">
                      <a:rPr lang="en-US" baseline="0">
                        <a:solidFill>
                          <a:sysClr val="windowText" lastClr="000000"/>
                        </a:solidFill>
                      </a:rPr>
                      <a:pPr/>
                      <a:t>[PORCENTAJE]</a:t>
                    </a:fld>
                    <a:endParaRPr lang="en-US" baseline="0">
                      <a:solidFill>
                        <a:sysClr val="windowText" lastClr="000000"/>
                      </a:solidFill>
                    </a:endParaRP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097B-4FB7-A0BD-B186FD2E8716}"/>
                </c:ext>
              </c:extLst>
            </c:dLbl>
            <c:numFmt formatCode="0.00%" sourceLinked="0"/>
            <c:spPr>
              <a:solidFill>
                <a:schemeClr val="bg1"/>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MX"/>
              </a:p>
            </c:txP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Tamaño!$E$7:$E$10</c:f>
              <c:strCache>
                <c:ptCount val="4"/>
                <c:pt idx="0">
                  <c:v>Micros</c:v>
                </c:pt>
                <c:pt idx="1">
                  <c:v>Pequeños</c:v>
                </c:pt>
                <c:pt idx="2">
                  <c:v>Medianos</c:v>
                </c:pt>
                <c:pt idx="3">
                  <c:v>Grandes</c:v>
                </c:pt>
              </c:strCache>
            </c:strRef>
          </c:cat>
          <c:val>
            <c:numRef>
              <c:f>Tamaño!$H$7:$H$10</c:f>
              <c:numCache>
                <c:formatCode>0.00</c:formatCode>
                <c:ptCount val="4"/>
                <c:pt idx="0">
                  <c:v>0.36575796842401392</c:v>
                </c:pt>
                <c:pt idx="1">
                  <c:v>2.6023480459807788</c:v>
                </c:pt>
                <c:pt idx="2">
                  <c:v>17.111924513548534</c:v>
                </c:pt>
                <c:pt idx="3">
                  <c:v>79.919969472046674</c:v>
                </c:pt>
              </c:numCache>
            </c:numRef>
          </c:val>
          <c:extLst>
            <c:ext xmlns:c16="http://schemas.microsoft.com/office/drawing/2014/chart" uri="{C3380CC4-5D6E-409C-BE32-E72D297353CC}">
              <c16:uniqueId val="{00000008-097B-4FB7-A0BD-B186FD2E8716}"/>
            </c:ext>
          </c:extLst>
        </c:ser>
        <c:dLbls>
          <c:showLegendKey val="0"/>
          <c:showVal val="0"/>
          <c:showCatName val="1"/>
          <c:showSerName val="0"/>
          <c:showPercent val="1"/>
          <c:showBubbleSize val="0"/>
          <c:showLeaderLines val="1"/>
        </c:dLbls>
        <c:firstSliceAng val="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628972464280728"/>
          <c:y val="5.1400554097404488E-2"/>
          <c:w val="0.88815458750601606"/>
          <c:h val="0.7960952996667402"/>
        </c:manualLayout>
      </c:layout>
      <c:bar3DChart>
        <c:barDir val="col"/>
        <c:grouping val="clustered"/>
        <c:varyColors val="0"/>
        <c:ser>
          <c:idx val="0"/>
          <c:order val="0"/>
          <c:spPr>
            <a:solidFill>
              <a:schemeClr val="accent1">
                <a:alpha val="85000"/>
              </a:schemeClr>
            </a:solidFill>
            <a:ln w="9525" cap="flat" cmpd="sng" algn="ctr">
              <a:solidFill>
                <a:schemeClr val="tx1"/>
              </a:solidFill>
              <a:round/>
            </a:ln>
            <a:effectLst/>
            <a:sp3d contourW="9525">
              <a:contourClr>
                <a:schemeClr val="tx1"/>
              </a:contourClr>
            </a:sp3d>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'Corriente-TipoDisp'!$A$8:$A$17</c:f>
              <c:strCache>
                <c:ptCount val="10"/>
                <c:pt idx="0">
                  <c:v>Y18</c:v>
                </c:pt>
                <c:pt idx="1">
                  <c:v>Y9.3</c:v>
                </c:pt>
                <c:pt idx="2">
                  <c:v>Y9.2</c:v>
                </c:pt>
                <c:pt idx="3">
                  <c:v>Y9.1</c:v>
                </c:pt>
                <c:pt idx="4">
                  <c:v>Y9.4</c:v>
                </c:pt>
                <c:pt idx="5">
                  <c:v>Y8.2</c:v>
                </c:pt>
                <c:pt idx="6">
                  <c:v>Y8.1</c:v>
                </c:pt>
                <c:pt idx="7">
                  <c:v>Y1.2</c:v>
                </c:pt>
                <c:pt idx="8">
                  <c:v>Y12</c:v>
                </c:pt>
                <c:pt idx="9">
                  <c:v>Y9.6</c:v>
                </c:pt>
              </c:strCache>
            </c:strRef>
          </c:cat>
          <c:val>
            <c:numRef>
              <c:f>'Corriente-TipoDisp'!$F$8:$F$17</c:f>
              <c:numCache>
                <c:formatCode>#,##0.00</c:formatCode>
                <c:ptCount val="10"/>
                <c:pt idx="0">
                  <c:v>1335.4576499999998</c:v>
                </c:pt>
                <c:pt idx="1">
                  <c:v>314.33240000000001</c:v>
                </c:pt>
                <c:pt idx="2">
                  <c:v>102.63166</c:v>
                </c:pt>
                <c:pt idx="3">
                  <c:v>70.512749999999997</c:v>
                </c:pt>
                <c:pt idx="4">
                  <c:v>55.595800000000004</c:v>
                </c:pt>
                <c:pt idx="5">
                  <c:v>41.6935</c:v>
                </c:pt>
                <c:pt idx="6">
                  <c:v>39.666379999999997</c:v>
                </c:pt>
                <c:pt idx="7">
                  <c:v>35.682360000000003</c:v>
                </c:pt>
                <c:pt idx="8">
                  <c:v>26.831979999999998</c:v>
                </c:pt>
                <c:pt idx="9">
                  <c:v>24.922609999999999</c:v>
                </c:pt>
              </c:numCache>
            </c:numRef>
          </c:val>
          <c:extLst>
            <c:ext xmlns:c16="http://schemas.microsoft.com/office/drawing/2014/chart" uri="{C3380CC4-5D6E-409C-BE32-E72D297353CC}">
              <c16:uniqueId val="{00000000-92CC-4079-91D6-B8E67DC690BA}"/>
            </c:ext>
          </c:extLst>
        </c:ser>
        <c:dLbls>
          <c:showLegendKey val="0"/>
          <c:showVal val="1"/>
          <c:showCatName val="0"/>
          <c:showSerName val="0"/>
          <c:showPercent val="0"/>
          <c:showBubbleSize val="0"/>
        </c:dLbls>
        <c:gapWidth val="65"/>
        <c:shape val="cylinder"/>
        <c:axId val="148862464"/>
        <c:axId val="143902400"/>
        <c:axId val="0"/>
      </c:bar3DChart>
      <c:catAx>
        <c:axId val="148862464"/>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s-ES"/>
                  <a:t>Tipo de residuo</a:t>
                </a:r>
              </a:p>
            </c:rich>
          </c:tx>
          <c:layout>
            <c:manualLayout>
              <c:xMode val="edge"/>
              <c:yMode val="edge"/>
              <c:x val="0.40205243669235802"/>
              <c:y val="0.9307034085268636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s-MX"/>
            </a:p>
          </c:txPr>
        </c:title>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43902400"/>
        <c:crosses val="autoZero"/>
        <c:auto val="1"/>
        <c:lblAlgn val="ctr"/>
        <c:lblOffset val="100"/>
        <c:noMultiLvlLbl val="0"/>
      </c:catAx>
      <c:valAx>
        <c:axId val="143902400"/>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s-ES"/>
                  <a:t>Toneladas</a:t>
                </a:r>
              </a:p>
            </c:rich>
          </c:tx>
          <c:layout>
            <c:manualLayout>
              <c:xMode val="edge"/>
              <c:yMode val="edge"/>
              <c:x val="1.6356836390782233E-3"/>
              <c:y val="0.40346167363401036"/>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s-MX"/>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4886246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manualLayout>
          <c:layoutTarget val="inner"/>
          <c:xMode val="edge"/>
          <c:yMode val="edge"/>
          <c:x val="8.075240594925634E-2"/>
          <c:y val="4.6248556712231902E-2"/>
          <c:w val="0.89385870516185473"/>
          <c:h val="0.83214494021580632"/>
        </c:manualLayout>
      </c:layout>
      <c:barChart>
        <c:barDir val="col"/>
        <c:grouping val="clustered"/>
        <c:varyColors val="0"/>
        <c:ser>
          <c:idx val="0"/>
          <c:order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solidFill>
                <a:schemeClr val="tx1"/>
              </a:solidFill>
            </a:ln>
            <a:effectLst>
              <a:outerShdw blurRad="57150" dist="19050" dir="5400000" algn="ctr" rotWithShape="0">
                <a:srgbClr val="000000">
                  <a:alpha val="63000"/>
                </a:srgbClr>
              </a:outerShdw>
            </a:effectLst>
            <a:scene3d>
              <a:camera prst="orthographicFront"/>
              <a:lightRig rig="threePt" dir="t"/>
            </a:scene3d>
            <a:sp3d>
              <a:bevelT/>
            </a:sp3d>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'Disp-Estado'!$C$6:$E$6</c:f>
              <c:strCache>
                <c:ptCount val="3"/>
                <c:pt idx="0">
                  <c:v>Sólido/Semisólido (kg)</c:v>
                </c:pt>
                <c:pt idx="1">
                  <c:v>Líquido (kg)</c:v>
                </c:pt>
                <c:pt idx="2">
                  <c:v>Gaseoso (kg)</c:v>
                </c:pt>
              </c:strCache>
            </c:strRef>
          </c:cat>
          <c:val>
            <c:numRef>
              <c:f>'Disp-Estado'!$C$98:$E$98</c:f>
              <c:numCache>
                <c:formatCode>General</c:formatCode>
                <c:ptCount val="3"/>
                <c:pt idx="0">
                  <c:v>2041.7555600000012</c:v>
                </c:pt>
                <c:pt idx="1">
                  <c:v>151.20888000000002</c:v>
                </c:pt>
                <c:pt idx="2">
                  <c:v>1E-3</c:v>
                </c:pt>
              </c:numCache>
            </c:numRef>
          </c:val>
          <c:extLst>
            <c:ext xmlns:c16="http://schemas.microsoft.com/office/drawing/2014/chart" uri="{C3380CC4-5D6E-409C-BE32-E72D297353CC}">
              <c16:uniqueId val="{00000000-F73F-4C21-B22C-277931715E5C}"/>
            </c:ext>
          </c:extLst>
        </c:ser>
        <c:dLbls>
          <c:dLblPos val="inEnd"/>
          <c:showLegendKey val="0"/>
          <c:showVal val="1"/>
          <c:showCatName val="0"/>
          <c:showSerName val="0"/>
          <c:showPercent val="0"/>
          <c:showBubbleSize val="0"/>
        </c:dLbls>
        <c:gapWidth val="100"/>
        <c:overlap val="-24"/>
        <c:axId val="121226752"/>
        <c:axId val="140593408"/>
      </c:barChart>
      <c:catAx>
        <c:axId val="121226752"/>
        <c:scaling>
          <c:orientation val="minMax"/>
        </c:scaling>
        <c:delete val="0"/>
        <c:axPos val="b"/>
        <c:numFmt formatCode="General" sourceLinked="0"/>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40593408"/>
        <c:crosses val="autoZero"/>
        <c:auto val="1"/>
        <c:lblAlgn val="ctr"/>
        <c:lblOffset val="100"/>
        <c:noMultiLvlLbl val="0"/>
      </c:catAx>
      <c:valAx>
        <c:axId val="140593408"/>
        <c:scaling>
          <c:orientation val="minMax"/>
          <c:max val="25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21226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627312687703323"/>
          <c:y val="2.82753877361051E-2"/>
          <c:w val="0.89372694889384219"/>
          <c:h val="0.7638418635170604"/>
        </c:manualLayout>
      </c:layout>
      <c:bar3DChart>
        <c:barDir val="col"/>
        <c:grouping val="clustered"/>
        <c:varyColors val="0"/>
        <c:ser>
          <c:idx val="1"/>
          <c:order val="0"/>
          <c:spPr>
            <a:solidFill>
              <a:schemeClr val="accent6">
                <a:tint val="77000"/>
                <a:alpha val="85000"/>
              </a:schemeClr>
            </a:solidFill>
            <a:ln w="9525" cap="flat" cmpd="sng" algn="ctr">
              <a:solidFill>
                <a:schemeClr val="tx1"/>
              </a:solidFill>
              <a:round/>
            </a:ln>
            <a:effectLst/>
            <a:sp3d contourW="9525">
              <a:contourClr>
                <a:schemeClr val="tx1"/>
              </a:contourClr>
            </a:sp3d>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'Corriente-Estado'!$A$8:$A$17</c:f>
              <c:strCache>
                <c:ptCount val="10"/>
                <c:pt idx="0">
                  <c:v>Y18</c:v>
                </c:pt>
                <c:pt idx="1">
                  <c:v>Y1.2</c:v>
                </c:pt>
                <c:pt idx="2">
                  <c:v>Y8.1</c:v>
                </c:pt>
                <c:pt idx="3">
                  <c:v>Y9.3</c:v>
                </c:pt>
                <c:pt idx="4">
                  <c:v>Y9.4</c:v>
                </c:pt>
                <c:pt idx="5">
                  <c:v>Y31</c:v>
                </c:pt>
                <c:pt idx="6">
                  <c:v>Y9.1</c:v>
                </c:pt>
                <c:pt idx="7">
                  <c:v>Y9.2</c:v>
                </c:pt>
                <c:pt idx="8">
                  <c:v>Y1.1</c:v>
                </c:pt>
                <c:pt idx="9">
                  <c:v>Y8.2</c:v>
                </c:pt>
              </c:strCache>
            </c:strRef>
          </c:cat>
          <c:val>
            <c:numRef>
              <c:f>'Corriente-Estado'!$G$8:$G$17</c:f>
              <c:numCache>
                <c:formatCode>#,##0</c:formatCode>
                <c:ptCount val="10"/>
                <c:pt idx="0">
                  <c:v>1406.6950499999998</c:v>
                </c:pt>
                <c:pt idx="1">
                  <c:v>1018.3072199999999</c:v>
                </c:pt>
                <c:pt idx="2">
                  <c:v>742.26099999999997</c:v>
                </c:pt>
                <c:pt idx="3">
                  <c:v>317.67925000000002</c:v>
                </c:pt>
                <c:pt idx="4">
                  <c:v>277.0908</c:v>
                </c:pt>
                <c:pt idx="5">
                  <c:v>208.15246999999999</c:v>
                </c:pt>
                <c:pt idx="6">
                  <c:v>171.52844999999999</c:v>
                </c:pt>
                <c:pt idx="7">
                  <c:v>129.84725</c:v>
                </c:pt>
                <c:pt idx="8">
                  <c:v>93.542990000000003</c:v>
                </c:pt>
                <c:pt idx="9">
                  <c:v>86.507089999999991</c:v>
                </c:pt>
              </c:numCache>
            </c:numRef>
          </c:val>
          <c:extLst>
            <c:ext xmlns:c16="http://schemas.microsoft.com/office/drawing/2014/chart" uri="{C3380CC4-5D6E-409C-BE32-E72D297353CC}">
              <c16:uniqueId val="{00000001-A933-4F97-B3A1-4A9AD812ED64}"/>
            </c:ext>
          </c:extLst>
        </c:ser>
        <c:dLbls>
          <c:showLegendKey val="0"/>
          <c:showVal val="1"/>
          <c:showCatName val="0"/>
          <c:showSerName val="0"/>
          <c:showPercent val="0"/>
          <c:showBubbleSize val="0"/>
        </c:dLbls>
        <c:gapWidth val="65"/>
        <c:shape val="cylinder"/>
        <c:axId val="105702400"/>
        <c:axId val="120926720"/>
        <c:axId val="0"/>
      </c:bar3DChart>
      <c:catAx>
        <c:axId val="105702400"/>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20926720"/>
        <c:crosses val="autoZero"/>
        <c:auto val="1"/>
        <c:lblAlgn val="ctr"/>
        <c:lblOffset val="100"/>
        <c:noMultiLvlLbl val="0"/>
      </c:catAx>
      <c:valAx>
        <c:axId val="120926720"/>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s-ES"/>
                  <a:t>Ton</a:t>
                </a:r>
              </a:p>
            </c:rich>
          </c:tx>
          <c:layout>
            <c:manualLayout>
              <c:xMode val="edge"/>
              <c:yMode val="edge"/>
              <c:x val="4.5820209973753273E-3"/>
              <c:y val="0.3969553805774278"/>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s-MX"/>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0570240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3250329844525156E-2"/>
          <c:y val="3.2518913077041842E-2"/>
          <c:w val="0.93888888888888888"/>
          <c:h val="0.75292403811365394"/>
        </c:manualLayout>
      </c:layout>
      <c:bar3DChart>
        <c:barDir val="col"/>
        <c:grouping val="percentStacked"/>
        <c:varyColors val="0"/>
        <c:ser>
          <c:idx val="0"/>
          <c:order val="0"/>
          <c:tx>
            <c:strRef>
              <c:f>'Corriente-Estado'!$C$6</c:f>
              <c:strCache>
                <c:ptCount val="1"/>
                <c:pt idx="0">
                  <c:v>Sólido/ Semisólido (kg)</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solidFill>
                <a:schemeClr val="tx1"/>
              </a:solidFill>
            </a:ln>
            <a:effectLst>
              <a:outerShdw blurRad="57150" dist="19050" dir="5400000" algn="ctr" rotWithShape="0">
                <a:srgbClr val="000000">
                  <a:alpha val="63000"/>
                </a:srgbClr>
              </a:outerShdw>
            </a:effectLst>
            <a:sp3d>
              <a:contourClr>
                <a:schemeClr val="tx1"/>
              </a:contourClr>
            </a:sp3d>
          </c:spPr>
          <c:invertIfNegative val="0"/>
          <c:dLbls>
            <c:delete val="1"/>
          </c:dLbls>
          <c:cat>
            <c:strRef>
              <c:f>'Corriente-Estado'!$A$8:$A$17</c:f>
              <c:strCache>
                <c:ptCount val="10"/>
                <c:pt idx="0">
                  <c:v>Y18</c:v>
                </c:pt>
                <c:pt idx="1">
                  <c:v>Y1.2</c:v>
                </c:pt>
                <c:pt idx="2">
                  <c:v>Y8.1</c:v>
                </c:pt>
                <c:pt idx="3">
                  <c:v>Y9.3</c:v>
                </c:pt>
                <c:pt idx="4">
                  <c:v>Y9.4</c:v>
                </c:pt>
                <c:pt idx="5">
                  <c:v>Y31</c:v>
                </c:pt>
                <c:pt idx="6">
                  <c:v>Y9.1</c:v>
                </c:pt>
                <c:pt idx="7">
                  <c:v>Y9.2</c:v>
                </c:pt>
                <c:pt idx="8">
                  <c:v>Y1.1</c:v>
                </c:pt>
                <c:pt idx="9">
                  <c:v>Y8.2</c:v>
                </c:pt>
              </c:strCache>
            </c:strRef>
          </c:cat>
          <c:val>
            <c:numRef>
              <c:f>'Corriente-Estado'!$C$8:$C$17</c:f>
              <c:numCache>
                <c:formatCode>#,##0</c:formatCode>
                <c:ptCount val="10"/>
                <c:pt idx="0">
                  <c:v>1389968.15</c:v>
                </c:pt>
                <c:pt idx="1">
                  <c:v>1018299.72</c:v>
                </c:pt>
                <c:pt idx="2">
                  <c:v>124495.1</c:v>
                </c:pt>
                <c:pt idx="3">
                  <c:v>317679.25</c:v>
                </c:pt>
                <c:pt idx="4">
                  <c:v>38925.5</c:v>
                </c:pt>
                <c:pt idx="5">
                  <c:v>208152.47</c:v>
                </c:pt>
                <c:pt idx="6">
                  <c:v>143878.65</c:v>
                </c:pt>
                <c:pt idx="7">
                  <c:v>129807.25</c:v>
                </c:pt>
                <c:pt idx="8">
                  <c:v>86753.89</c:v>
                </c:pt>
                <c:pt idx="9">
                  <c:v>86209.09</c:v>
                </c:pt>
              </c:numCache>
            </c:numRef>
          </c:val>
          <c:extLst>
            <c:ext xmlns:c16="http://schemas.microsoft.com/office/drawing/2014/chart" uri="{C3380CC4-5D6E-409C-BE32-E72D297353CC}">
              <c16:uniqueId val="{00000000-9765-46C6-BB81-E86B5835475F}"/>
            </c:ext>
          </c:extLst>
        </c:ser>
        <c:ser>
          <c:idx val="1"/>
          <c:order val="1"/>
          <c:tx>
            <c:strRef>
              <c:f>'Corriente-Estado'!$D$6</c:f>
              <c:strCache>
                <c:ptCount val="1"/>
                <c:pt idx="0">
                  <c:v>Líquido (kg)</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solidFill>
                <a:schemeClr val="tx1"/>
              </a:solidFill>
            </a:ln>
            <a:effectLst>
              <a:outerShdw blurRad="57150" dist="19050" dir="5400000" algn="ctr" rotWithShape="0">
                <a:srgbClr val="000000">
                  <a:alpha val="63000"/>
                </a:srgbClr>
              </a:outerShdw>
            </a:effectLst>
            <a:sp3d>
              <a:contourClr>
                <a:schemeClr val="tx1"/>
              </a:contourClr>
            </a:sp3d>
          </c:spPr>
          <c:invertIfNegative val="0"/>
          <c:dLbls>
            <c:delete val="1"/>
          </c:dLbls>
          <c:cat>
            <c:strRef>
              <c:f>'Corriente-Estado'!$A$8:$A$17</c:f>
              <c:strCache>
                <c:ptCount val="10"/>
                <c:pt idx="0">
                  <c:v>Y18</c:v>
                </c:pt>
                <c:pt idx="1">
                  <c:v>Y1.2</c:v>
                </c:pt>
                <c:pt idx="2">
                  <c:v>Y8.1</c:v>
                </c:pt>
                <c:pt idx="3">
                  <c:v>Y9.3</c:v>
                </c:pt>
                <c:pt idx="4">
                  <c:v>Y9.4</c:v>
                </c:pt>
                <c:pt idx="5">
                  <c:v>Y31</c:v>
                </c:pt>
                <c:pt idx="6">
                  <c:v>Y9.1</c:v>
                </c:pt>
                <c:pt idx="7">
                  <c:v>Y9.2</c:v>
                </c:pt>
                <c:pt idx="8">
                  <c:v>Y1.1</c:v>
                </c:pt>
                <c:pt idx="9">
                  <c:v>Y8.2</c:v>
                </c:pt>
              </c:strCache>
            </c:strRef>
          </c:cat>
          <c:val>
            <c:numRef>
              <c:f>'Corriente-Estado'!$D$8:$D$17</c:f>
              <c:numCache>
                <c:formatCode>#,##0</c:formatCode>
                <c:ptCount val="10"/>
                <c:pt idx="0">
                  <c:v>16726.900000000001</c:v>
                </c:pt>
                <c:pt idx="1">
                  <c:v>7.5</c:v>
                </c:pt>
                <c:pt idx="2">
                  <c:v>617765.9</c:v>
                </c:pt>
                <c:pt idx="3">
                  <c:v>0</c:v>
                </c:pt>
                <c:pt idx="4">
                  <c:v>238165.3</c:v>
                </c:pt>
                <c:pt idx="5">
                  <c:v>0</c:v>
                </c:pt>
                <c:pt idx="6">
                  <c:v>27649.8</c:v>
                </c:pt>
                <c:pt idx="7">
                  <c:v>40</c:v>
                </c:pt>
                <c:pt idx="8">
                  <c:v>6789.1</c:v>
                </c:pt>
                <c:pt idx="9">
                  <c:v>298</c:v>
                </c:pt>
              </c:numCache>
            </c:numRef>
          </c:val>
          <c:extLst>
            <c:ext xmlns:c16="http://schemas.microsoft.com/office/drawing/2014/chart" uri="{C3380CC4-5D6E-409C-BE32-E72D297353CC}">
              <c16:uniqueId val="{00000001-9765-46C6-BB81-E86B5835475F}"/>
            </c:ext>
          </c:extLst>
        </c:ser>
        <c:ser>
          <c:idx val="2"/>
          <c:order val="2"/>
          <c:tx>
            <c:strRef>
              <c:f>'Corriente-Estado'!$E$6</c:f>
              <c:strCache>
                <c:ptCount val="1"/>
                <c:pt idx="0">
                  <c:v>Gaseoso (kg)</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elete val="1"/>
          </c:dLbls>
          <c:cat>
            <c:strRef>
              <c:f>'Corriente-Estado'!$A$8:$A$17</c:f>
              <c:strCache>
                <c:ptCount val="10"/>
                <c:pt idx="0">
                  <c:v>Y18</c:v>
                </c:pt>
                <c:pt idx="1">
                  <c:v>Y1.2</c:v>
                </c:pt>
                <c:pt idx="2">
                  <c:v>Y8.1</c:v>
                </c:pt>
                <c:pt idx="3">
                  <c:v>Y9.3</c:v>
                </c:pt>
                <c:pt idx="4">
                  <c:v>Y9.4</c:v>
                </c:pt>
                <c:pt idx="5">
                  <c:v>Y31</c:v>
                </c:pt>
                <c:pt idx="6">
                  <c:v>Y9.1</c:v>
                </c:pt>
                <c:pt idx="7">
                  <c:v>Y9.2</c:v>
                </c:pt>
                <c:pt idx="8">
                  <c:v>Y1.1</c:v>
                </c:pt>
                <c:pt idx="9">
                  <c:v>Y8.2</c:v>
                </c:pt>
              </c:strCache>
            </c:strRef>
          </c:cat>
          <c:val>
            <c:numRef>
              <c:f>'Corriente-Estado'!$E$8:$E$17</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9765-46C6-BB81-E86B5835475F}"/>
            </c:ext>
          </c:extLst>
        </c:ser>
        <c:dLbls>
          <c:showLegendKey val="0"/>
          <c:showVal val="1"/>
          <c:showCatName val="0"/>
          <c:showSerName val="0"/>
          <c:showPercent val="0"/>
          <c:showBubbleSize val="0"/>
        </c:dLbls>
        <c:gapWidth val="150"/>
        <c:shape val="cylinder"/>
        <c:axId val="105702912"/>
        <c:axId val="120928448"/>
        <c:axId val="0"/>
      </c:bar3DChart>
      <c:catAx>
        <c:axId val="10570291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MX"/>
          </a:p>
        </c:txPr>
        <c:crossAx val="120928448"/>
        <c:crosses val="autoZero"/>
        <c:auto val="1"/>
        <c:lblAlgn val="ctr"/>
        <c:lblOffset val="100"/>
        <c:noMultiLvlLbl val="0"/>
      </c:catAx>
      <c:valAx>
        <c:axId val="120928448"/>
        <c:scaling>
          <c:orientation val="minMax"/>
        </c:scaling>
        <c:delete val="0"/>
        <c:axPos val="l"/>
        <c:majorGridlines>
          <c:spPr>
            <a:ln w="9525" cap="flat" cmpd="sng" algn="ctr">
              <a:solidFill>
                <a:schemeClr val="dk1">
                  <a:lumMod val="50000"/>
                  <a:lumOff val="5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MX"/>
          </a:p>
        </c:txPr>
        <c:crossAx val="105702912"/>
        <c:crosses val="autoZero"/>
        <c:crossBetween val="between"/>
      </c:valAx>
      <c:spPr>
        <a:noFill/>
        <a:ln>
          <a:noFill/>
        </a:ln>
        <a:effectLst/>
      </c:spPr>
    </c:plotArea>
    <c:legend>
      <c:legendPos val="b"/>
      <c:layout>
        <c:manualLayout>
          <c:xMode val="edge"/>
          <c:yMode val="edge"/>
          <c:x val="9.8802871582792121E-2"/>
          <c:y val="0.88782218727459239"/>
          <c:w val="0.79974855029201974"/>
          <c:h val="8.272116720704031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MX"/>
        </a:p>
      </c:txPr>
    </c:legend>
    <c:plotVisOnly val="1"/>
    <c:dispBlanksAs val="gap"/>
    <c:showDLblsOverMax val="0"/>
  </c:chart>
  <c:spPr>
    <a:noFill/>
    <a:ln>
      <a:noFill/>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599088529023976"/>
          <c:y val="4.9211962769406432E-2"/>
          <c:w val="0.82611052848709265"/>
          <c:h val="0.81300401359507379"/>
        </c:manualLayout>
      </c:layout>
      <c:bar3DChart>
        <c:barDir val="col"/>
        <c:grouping val="clustered"/>
        <c:varyColors val="0"/>
        <c:ser>
          <c:idx val="0"/>
          <c:order val="0"/>
          <c:spPr>
            <a:solidFill>
              <a:schemeClr val="accent1">
                <a:alpha val="85000"/>
              </a:schemeClr>
            </a:solidFill>
            <a:ln w="9525" cap="flat" cmpd="sng" algn="ctr">
              <a:solidFill>
                <a:schemeClr val="tx1"/>
              </a:solidFill>
              <a:round/>
            </a:ln>
            <a:effectLst/>
            <a:sp3d contourW="9525">
              <a:contourClr>
                <a:schemeClr val="tx1"/>
              </a:contourClr>
            </a:sp3d>
          </c:spPr>
          <c:invertIfNegative val="0"/>
          <c:dLbls>
            <c:dLbl>
              <c:idx val="1"/>
              <c:layout>
                <c:manualLayout>
                  <c:x val="0"/>
                  <c:y val="-1.60637490513535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86EE-4ADB-AD7B-22C9831DEF90}"/>
                </c:ext>
              </c:extLst>
            </c:dLbl>
            <c:dLbl>
              <c:idx val="2"/>
              <c:layout>
                <c:manualLayout>
                  <c:x val="-2.4331236901737354E-2"/>
                  <c:y val="-7.4964162239649218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86EE-4ADB-AD7B-22C9831DEF90}"/>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'Corriente-Estado'!$C$6:$E$6</c:f>
              <c:strCache>
                <c:ptCount val="3"/>
                <c:pt idx="0">
                  <c:v>Sólido/ Semisólido (kg)</c:v>
                </c:pt>
                <c:pt idx="1">
                  <c:v>Líquido (kg)</c:v>
                </c:pt>
                <c:pt idx="2">
                  <c:v>Gaseoso (kg)</c:v>
                </c:pt>
              </c:strCache>
            </c:strRef>
          </c:cat>
          <c:val>
            <c:numRef>
              <c:f>'Corriente-Estado'!$C$7:$E$7</c:f>
              <c:numCache>
                <c:formatCode>#,##0.0</c:formatCode>
                <c:ptCount val="3"/>
                <c:pt idx="0">
                  <c:v>3929357.0300000007</c:v>
                </c:pt>
                <c:pt idx="1">
                  <c:v>1201989.6600000001</c:v>
                </c:pt>
                <c:pt idx="2">
                  <c:v>185.6</c:v>
                </c:pt>
              </c:numCache>
            </c:numRef>
          </c:val>
          <c:extLst>
            <c:ext xmlns:c16="http://schemas.microsoft.com/office/drawing/2014/chart" uri="{C3380CC4-5D6E-409C-BE32-E72D297353CC}">
              <c16:uniqueId val="{00000000-86EE-4ADB-AD7B-22C9831DEF90}"/>
            </c:ext>
          </c:extLst>
        </c:ser>
        <c:dLbls>
          <c:showLegendKey val="0"/>
          <c:showVal val="1"/>
          <c:showCatName val="0"/>
          <c:showSerName val="0"/>
          <c:showPercent val="0"/>
          <c:showBubbleSize val="0"/>
        </c:dLbls>
        <c:gapWidth val="85"/>
        <c:shape val="box"/>
        <c:axId val="105701376"/>
        <c:axId val="120923840"/>
        <c:axId val="0"/>
      </c:bar3DChart>
      <c:catAx>
        <c:axId val="105701376"/>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20923840"/>
        <c:crosses val="autoZero"/>
        <c:auto val="1"/>
        <c:lblAlgn val="ctr"/>
        <c:lblOffset val="100"/>
        <c:noMultiLvlLbl val="0"/>
      </c:catAx>
      <c:valAx>
        <c:axId val="120923840"/>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crossAx val="10570137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0627312687703323"/>
          <c:y val="2.82753877361051E-2"/>
          <c:w val="0.89372694889384219"/>
          <c:h val="0.7638418635170604"/>
        </c:manualLayout>
      </c:layout>
      <c:barChart>
        <c:barDir val="bar"/>
        <c:grouping val="clustered"/>
        <c:varyColors val="0"/>
        <c:ser>
          <c:idx val="0"/>
          <c:order val="0"/>
          <c:spPr>
            <a:solidFill>
              <a:srgbClr val="00B0F0"/>
            </a:solidFill>
            <a:ln w="9525" cap="flat" cmpd="sng" algn="ctr">
              <a:solidFill>
                <a:schemeClr val="tx1"/>
              </a:solidFill>
              <a:round/>
            </a:ln>
            <a:effectLst/>
            <a:scene3d>
              <a:camera prst="orthographicFront"/>
              <a:lightRig rig="threePt" dir="t"/>
            </a:scene3d>
            <a:sp3d>
              <a:bevelT w="165100" prst="coolSlant"/>
            </a:sp3d>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Especial!$A$19:$A$91</c:f>
              <c:strCache>
                <c:ptCount val="8"/>
                <c:pt idx="0">
                  <c:v>A1180 </c:v>
                </c:pt>
                <c:pt idx="1">
                  <c:v>Y8.5 </c:v>
                </c:pt>
                <c:pt idx="2">
                  <c:v>A4130.1 </c:v>
                </c:pt>
                <c:pt idx="3">
                  <c:v>Y36 </c:v>
                </c:pt>
                <c:pt idx="4">
                  <c:v>Y4.1 </c:v>
                </c:pt>
                <c:pt idx="5">
                  <c:v>A4030.1 </c:v>
                </c:pt>
                <c:pt idx="6">
                  <c:v>Y29.1 </c:v>
                </c:pt>
                <c:pt idx="7">
                  <c:v>Y29.3 </c:v>
                </c:pt>
              </c:strCache>
            </c:strRef>
          </c:cat>
          <c:val>
            <c:numRef>
              <c:f>Especial!$G$19:$G$91</c:f>
              <c:numCache>
                <c:formatCode>#,##0.000</c:formatCode>
                <c:ptCount val="8"/>
                <c:pt idx="0">
                  <c:v>75.45402</c:v>
                </c:pt>
                <c:pt idx="1">
                  <c:v>21.85</c:v>
                </c:pt>
                <c:pt idx="2">
                  <c:v>10.36797</c:v>
                </c:pt>
                <c:pt idx="3">
                  <c:v>4.7370700000000001</c:v>
                </c:pt>
                <c:pt idx="4">
                  <c:v>0.2</c:v>
                </c:pt>
                <c:pt idx="5">
                  <c:v>0.19616</c:v>
                </c:pt>
                <c:pt idx="6">
                  <c:v>2.545E-2</c:v>
                </c:pt>
                <c:pt idx="7" formatCode="#,##0.0000">
                  <c:v>4.7999999999999996E-3</c:v>
                </c:pt>
              </c:numCache>
            </c:numRef>
          </c:val>
          <c:extLst>
            <c:ext xmlns:c16="http://schemas.microsoft.com/office/drawing/2014/chart" uri="{C3380CC4-5D6E-409C-BE32-E72D297353CC}">
              <c16:uniqueId val="{00000000-52D6-4B06-BB8F-BC63FD3CEA28}"/>
            </c:ext>
          </c:extLst>
        </c:ser>
        <c:dLbls>
          <c:showLegendKey val="0"/>
          <c:showVal val="0"/>
          <c:showCatName val="0"/>
          <c:showSerName val="0"/>
          <c:showPercent val="0"/>
          <c:showBubbleSize val="0"/>
        </c:dLbls>
        <c:gapWidth val="65"/>
        <c:axId val="105702400"/>
        <c:axId val="120926720"/>
      </c:barChart>
      <c:catAx>
        <c:axId val="105702400"/>
        <c:scaling>
          <c:orientation val="minMax"/>
        </c:scaling>
        <c:delete val="0"/>
        <c:axPos val="l"/>
        <c:numFmt formatCode="General" sourceLinked="0"/>
        <c:majorTickMark val="none"/>
        <c:minorTickMark val="none"/>
        <c:tickLblPos val="nextTo"/>
        <c:spPr>
          <a:noFill/>
          <a:ln w="19050" cap="flat" cmpd="sng" algn="ctr">
            <a:solidFill>
              <a:schemeClr val="bg2">
                <a:lumMod val="90000"/>
              </a:schemeClr>
            </a:solidFill>
            <a:round/>
          </a:ln>
          <a:effectLst/>
        </c:spPr>
        <c:txPr>
          <a:bodyPr rot="-60000000" spcFirstLastPara="1" vertOverflow="ellipsis" vert="horz" wrap="square" anchor="ctr" anchorCtr="1"/>
          <a:lstStyle/>
          <a:p>
            <a:pPr>
              <a:defRPr sz="1400" b="0" i="0" u="none" strike="noStrike" kern="1200" cap="all" baseline="0">
                <a:solidFill>
                  <a:schemeClr val="dk1">
                    <a:lumMod val="75000"/>
                    <a:lumOff val="25000"/>
                  </a:schemeClr>
                </a:solidFill>
                <a:latin typeface="+mn-lt"/>
                <a:ea typeface="+mn-ea"/>
                <a:cs typeface="+mn-cs"/>
              </a:defRPr>
            </a:pPr>
            <a:endParaRPr lang="es-MX"/>
          </a:p>
        </c:txPr>
        <c:crossAx val="120926720"/>
        <c:crosses val="autoZero"/>
        <c:auto val="1"/>
        <c:lblAlgn val="ctr"/>
        <c:lblOffset val="100"/>
        <c:noMultiLvlLbl val="0"/>
      </c:catAx>
      <c:valAx>
        <c:axId val="120926720"/>
        <c:scaling>
          <c:orientation val="minMax"/>
        </c:scaling>
        <c:delete val="0"/>
        <c:axPos val="b"/>
        <c:majorGridlines>
          <c:spPr>
            <a:ln w="9525" cap="flat" cmpd="sng" algn="ctr">
              <a:solidFill>
                <a:schemeClr val="dk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dk1">
                        <a:lumMod val="75000"/>
                        <a:lumOff val="25000"/>
                      </a:schemeClr>
                    </a:solidFill>
                    <a:latin typeface="+mn-lt"/>
                    <a:ea typeface="+mn-ea"/>
                    <a:cs typeface="+mn-cs"/>
                  </a:defRPr>
                </a:pPr>
                <a:r>
                  <a:rPr lang="en-US" sz="1200" b="0"/>
                  <a:t>Toneladas</a:t>
                </a:r>
              </a:p>
            </c:rich>
          </c:tx>
          <c:layout>
            <c:manualLayout>
              <c:xMode val="edge"/>
              <c:yMode val="edge"/>
              <c:x val="0.44991357433911922"/>
              <c:y val="0.8491832490474620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dk1">
                      <a:lumMod val="75000"/>
                      <a:lumOff val="25000"/>
                    </a:schemeClr>
                  </a:solidFill>
                  <a:latin typeface="+mn-lt"/>
                  <a:ea typeface="+mn-ea"/>
                  <a:cs typeface="+mn-cs"/>
                </a:defRPr>
              </a:pPr>
              <a:endParaRPr lang="en-US"/>
            </a:p>
          </c:txPr>
        </c:title>
        <c:numFmt formatCode="0.0" sourceLinked="0"/>
        <c:majorTickMark val="out"/>
        <c:minorTickMark val="none"/>
        <c:tickLblPos val="nextTo"/>
        <c:spPr>
          <a:noFill/>
          <a:ln>
            <a:solidFill>
              <a:schemeClr val="bg2">
                <a:lumMod val="90000"/>
              </a:schemeClr>
            </a:solidFill>
          </a:ln>
          <a:effectLst/>
        </c:spPr>
        <c:txPr>
          <a:bodyPr rot="-60000000" spcFirstLastPara="1" vertOverflow="ellipsis" vert="horz" wrap="square" anchor="ctr" anchorCtr="1"/>
          <a:lstStyle/>
          <a:p>
            <a:pPr>
              <a:defRPr sz="1400" b="0" i="0" u="none" strike="noStrike" kern="1200" baseline="0">
                <a:solidFill>
                  <a:schemeClr val="dk1">
                    <a:lumMod val="75000"/>
                    <a:lumOff val="25000"/>
                  </a:schemeClr>
                </a:solidFill>
                <a:latin typeface="+mn-lt"/>
                <a:ea typeface="+mn-ea"/>
                <a:cs typeface="+mn-cs"/>
              </a:defRPr>
            </a:pPr>
            <a:endParaRPr lang="es-MX"/>
          </a:p>
        </c:txPr>
        <c:crossAx val="10570240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14044046402596622"/>
          <c:y val="5.0925981281592168E-2"/>
          <c:w val="0.85003281841678191"/>
          <c:h val="0.79510790317876934"/>
        </c:manualLayout>
      </c:layout>
      <c:barChart>
        <c:barDir val="col"/>
        <c:grouping val="clustered"/>
        <c:varyColors val="0"/>
        <c:ser>
          <c:idx val="0"/>
          <c:order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solidFill>
                <a:schemeClr val="tx1"/>
              </a:solidFill>
            </a:ln>
            <a:effectLst>
              <a:outerShdw blurRad="57150" dist="19050" dir="5400000" algn="ctr" rotWithShape="0">
                <a:srgbClr val="000000">
                  <a:alpha val="63000"/>
                </a:srgbClr>
              </a:outerShdw>
            </a:effectLst>
            <a:scene3d>
              <a:camera prst="orthographicFront"/>
              <a:lightRig rig="threePt" dir="t">
                <a:rot lat="0" lon="0" rev="5400000"/>
              </a:lightRig>
            </a:scene3d>
            <a:sp3d prstMaterial="plastic">
              <a:bevelT/>
            </a:sp3d>
          </c:spPr>
          <c:invertIfNegative val="0"/>
          <c:dLbls>
            <c:dLbl>
              <c:idx val="1"/>
              <c:layout>
                <c:manualLayout>
                  <c:x val="4.5801526717557158E-3"/>
                  <c:y val="2.76621121131593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8E-429F-8A30-654095216DD9}"/>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'CIIU-Estado'!$A$8:$A$17</c:f>
              <c:strCache>
                <c:ptCount val="10"/>
                <c:pt idx="0">
                  <c:v>3822</c:v>
                </c:pt>
                <c:pt idx="1">
                  <c:v>8610</c:v>
                </c:pt>
                <c:pt idx="2">
                  <c:v>4731</c:v>
                </c:pt>
                <c:pt idx="3">
                  <c:v>3511</c:v>
                </c:pt>
                <c:pt idx="4">
                  <c:v>8621</c:v>
                </c:pt>
                <c:pt idx="5">
                  <c:v>0124</c:v>
                </c:pt>
                <c:pt idx="6">
                  <c:v>4530</c:v>
                </c:pt>
                <c:pt idx="7">
                  <c:v>4665</c:v>
                </c:pt>
                <c:pt idx="8">
                  <c:v>4923</c:v>
                </c:pt>
                <c:pt idx="9">
                  <c:v>8422</c:v>
                </c:pt>
              </c:strCache>
            </c:strRef>
          </c:cat>
          <c:val>
            <c:numRef>
              <c:f>'CIIU-Estado'!$G$8:$G$17</c:f>
              <c:numCache>
                <c:formatCode>0.0</c:formatCode>
                <c:ptCount val="10"/>
                <c:pt idx="0">
                  <c:v>1227.19101</c:v>
                </c:pt>
                <c:pt idx="1">
                  <c:v>842.48568999999998</c:v>
                </c:pt>
                <c:pt idx="2">
                  <c:v>570.25784999999996</c:v>
                </c:pt>
                <c:pt idx="3">
                  <c:v>358.68795</c:v>
                </c:pt>
                <c:pt idx="4">
                  <c:v>287.71487000000008</c:v>
                </c:pt>
                <c:pt idx="5">
                  <c:v>247.46223000000001</c:v>
                </c:pt>
                <c:pt idx="6">
                  <c:v>214.18522000000002</c:v>
                </c:pt>
                <c:pt idx="7">
                  <c:v>176.13900000000001</c:v>
                </c:pt>
                <c:pt idx="8">
                  <c:v>84.046899999999994</c:v>
                </c:pt>
                <c:pt idx="9">
                  <c:v>81.862690000000001</c:v>
                </c:pt>
              </c:numCache>
            </c:numRef>
          </c:val>
          <c:extLst>
            <c:ext xmlns:c16="http://schemas.microsoft.com/office/drawing/2014/chart" uri="{C3380CC4-5D6E-409C-BE32-E72D297353CC}">
              <c16:uniqueId val="{00000001-988E-429F-8A30-654095216DD9}"/>
            </c:ext>
          </c:extLst>
        </c:ser>
        <c:dLbls>
          <c:showLegendKey val="0"/>
          <c:showVal val="1"/>
          <c:showCatName val="0"/>
          <c:showSerName val="0"/>
          <c:showPercent val="0"/>
          <c:showBubbleSize val="0"/>
        </c:dLbls>
        <c:gapWidth val="100"/>
        <c:overlap val="-24"/>
        <c:axId val="121226240"/>
        <c:axId val="122071296"/>
      </c:barChart>
      <c:catAx>
        <c:axId val="121226240"/>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s-ES"/>
                  <a:t>Actividad productiva CIIU</a:t>
                </a:r>
              </a:p>
            </c:rich>
          </c:tx>
          <c:layout>
            <c:manualLayout>
              <c:xMode val="edge"/>
              <c:yMode val="edge"/>
              <c:x val="0.32872464987678068"/>
              <c:y val="0.9248543509387601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22071296"/>
        <c:crosses val="autoZero"/>
        <c:auto val="1"/>
        <c:lblAlgn val="ctr"/>
        <c:lblOffset val="100"/>
        <c:noMultiLvlLbl val="0"/>
      </c:catAx>
      <c:valAx>
        <c:axId val="122071296"/>
        <c:scaling>
          <c:orientation val="minMax"/>
          <c:max val="15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s-ES"/>
                  <a:t>Cantidad residuos (Ton)</a:t>
                </a:r>
              </a:p>
            </c:rich>
          </c:tx>
          <c:layout>
            <c:manualLayout>
              <c:xMode val="edge"/>
              <c:yMode val="edge"/>
              <c:x val="7.4431688405361554E-3"/>
              <c:y val="0.2459615827247808"/>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2122624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8316971989531784E-2"/>
          <c:y val="3.7036958052409696E-2"/>
          <c:w val="0.86507205467241122"/>
          <c:h val="0.79038751556342712"/>
        </c:manualLayout>
      </c:layout>
      <c:bar3DChart>
        <c:barDir val="bar"/>
        <c:grouping val="percentStacked"/>
        <c:varyColors val="0"/>
        <c:ser>
          <c:idx val="0"/>
          <c:order val="0"/>
          <c:tx>
            <c:strRef>
              <c:f>'CIIU-Estado'!$C$6</c:f>
              <c:strCache>
                <c:ptCount val="1"/>
                <c:pt idx="0">
                  <c:v>Sólido/ Semisólido (kg)</c:v>
                </c:pt>
              </c:strCache>
            </c:strRef>
          </c:tx>
          <c:spPr>
            <a:solidFill>
              <a:schemeClr val="accent6"/>
            </a:solidFill>
            <a:ln>
              <a:solidFill>
                <a:schemeClr val="tx1"/>
              </a:solidFill>
            </a:ln>
            <a:effectLst/>
            <a:sp3d>
              <a:contourClr>
                <a:schemeClr val="tx1"/>
              </a:contourClr>
            </a:sp3d>
          </c:spPr>
          <c:invertIfNegative val="0"/>
          <c:cat>
            <c:strRef>
              <c:f>'CIIU-Estado'!$A$8:$A$17</c:f>
              <c:strCache>
                <c:ptCount val="10"/>
                <c:pt idx="0">
                  <c:v>3822</c:v>
                </c:pt>
                <c:pt idx="1">
                  <c:v>8610</c:v>
                </c:pt>
                <c:pt idx="2">
                  <c:v>4731</c:v>
                </c:pt>
                <c:pt idx="3">
                  <c:v>3511</c:v>
                </c:pt>
                <c:pt idx="4">
                  <c:v>8621</c:v>
                </c:pt>
                <c:pt idx="5">
                  <c:v>0124</c:v>
                </c:pt>
                <c:pt idx="6">
                  <c:v>4530</c:v>
                </c:pt>
                <c:pt idx="7">
                  <c:v>4665</c:v>
                </c:pt>
                <c:pt idx="8">
                  <c:v>4923</c:v>
                </c:pt>
                <c:pt idx="9">
                  <c:v>8422</c:v>
                </c:pt>
              </c:strCache>
            </c:strRef>
          </c:cat>
          <c:val>
            <c:numRef>
              <c:f>'CIIU-Estado'!$C$8:$C$17</c:f>
              <c:numCache>
                <c:formatCode>#,##0</c:formatCode>
                <c:ptCount val="10"/>
                <c:pt idx="0">
                  <c:v>1193810.51</c:v>
                </c:pt>
                <c:pt idx="1">
                  <c:v>811155.49</c:v>
                </c:pt>
                <c:pt idx="2">
                  <c:v>146340.1</c:v>
                </c:pt>
                <c:pt idx="3" formatCode="0.0">
                  <c:v>348009.95</c:v>
                </c:pt>
                <c:pt idx="4" formatCode="0.0">
                  <c:v>274943.03000000003</c:v>
                </c:pt>
                <c:pt idx="5">
                  <c:v>178355.73</c:v>
                </c:pt>
                <c:pt idx="6" formatCode="0.0">
                  <c:v>147460.22</c:v>
                </c:pt>
                <c:pt idx="7" formatCode="0.0">
                  <c:v>176115.5</c:v>
                </c:pt>
                <c:pt idx="8" formatCode="0.0">
                  <c:v>21587.7</c:v>
                </c:pt>
                <c:pt idx="9" formatCode="0.0">
                  <c:v>0</c:v>
                </c:pt>
              </c:numCache>
            </c:numRef>
          </c:val>
          <c:extLst>
            <c:ext xmlns:c16="http://schemas.microsoft.com/office/drawing/2014/chart" uri="{C3380CC4-5D6E-409C-BE32-E72D297353CC}">
              <c16:uniqueId val="{00000000-793F-43AE-A6C5-0E326234F419}"/>
            </c:ext>
          </c:extLst>
        </c:ser>
        <c:ser>
          <c:idx val="1"/>
          <c:order val="1"/>
          <c:tx>
            <c:strRef>
              <c:f>'CIIU-Estado'!$D$6</c:f>
              <c:strCache>
                <c:ptCount val="1"/>
                <c:pt idx="0">
                  <c:v>Líquido (kg)</c:v>
                </c:pt>
              </c:strCache>
            </c:strRef>
          </c:tx>
          <c:spPr>
            <a:solidFill>
              <a:schemeClr val="accent5"/>
            </a:solidFill>
            <a:ln>
              <a:solidFill>
                <a:schemeClr val="tx1"/>
              </a:solidFill>
            </a:ln>
            <a:effectLst/>
            <a:sp3d>
              <a:contourClr>
                <a:schemeClr val="tx1"/>
              </a:contourClr>
            </a:sp3d>
          </c:spPr>
          <c:invertIfNegative val="0"/>
          <c:cat>
            <c:strRef>
              <c:f>'CIIU-Estado'!$A$8:$A$17</c:f>
              <c:strCache>
                <c:ptCount val="10"/>
                <c:pt idx="0">
                  <c:v>3822</c:v>
                </c:pt>
                <c:pt idx="1">
                  <c:v>8610</c:v>
                </c:pt>
                <c:pt idx="2">
                  <c:v>4731</c:v>
                </c:pt>
                <c:pt idx="3">
                  <c:v>3511</c:v>
                </c:pt>
                <c:pt idx="4">
                  <c:v>8621</c:v>
                </c:pt>
                <c:pt idx="5">
                  <c:v>0124</c:v>
                </c:pt>
                <c:pt idx="6">
                  <c:v>4530</c:v>
                </c:pt>
                <c:pt idx="7">
                  <c:v>4665</c:v>
                </c:pt>
                <c:pt idx="8">
                  <c:v>4923</c:v>
                </c:pt>
                <c:pt idx="9">
                  <c:v>8422</c:v>
                </c:pt>
              </c:strCache>
            </c:strRef>
          </c:cat>
          <c:val>
            <c:numRef>
              <c:f>'CIIU-Estado'!$D$8:$D$17</c:f>
              <c:numCache>
                <c:formatCode>#,##0</c:formatCode>
                <c:ptCount val="10"/>
                <c:pt idx="0">
                  <c:v>33380.5</c:v>
                </c:pt>
                <c:pt idx="1">
                  <c:v>31330.2</c:v>
                </c:pt>
                <c:pt idx="2">
                  <c:v>423916.75</c:v>
                </c:pt>
                <c:pt idx="3" formatCode="0.0">
                  <c:v>10503</c:v>
                </c:pt>
                <c:pt idx="4" formatCode="0.0">
                  <c:v>12771.84</c:v>
                </c:pt>
                <c:pt idx="5">
                  <c:v>69106.5</c:v>
                </c:pt>
                <c:pt idx="6" formatCode="0.0">
                  <c:v>66725</c:v>
                </c:pt>
                <c:pt idx="7" formatCode="0.0">
                  <c:v>23.5</c:v>
                </c:pt>
                <c:pt idx="8" formatCode="0.0">
                  <c:v>62459.199999999997</c:v>
                </c:pt>
                <c:pt idx="9" formatCode="0.0">
                  <c:v>81862.69</c:v>
                </c:pt>
              </c:numCache>
            </c:numRef>
          </c:val>
          <c:extLst>
            <c:ext xmlns:c16="http://schemas.microsoft.com/office/drawing/2014/chart" uri="{C3380CC4-5D6E-409C-BE32-E72D297353CC}">
              <c16:uniqueId val="{00000001-793F-43AE-A6C5-0E326234F419}"/>
            </c:ext>
          </c:extLst>
        </c:ser>
        <c:ser>
          <c:idx val="2"/>
          <c:order val="2"/>
          <c:tx>
            <c:strRef>
              <c:f>'CIIU-Estado'!$E$6</c:f>
              <c:strCache>
                <c:ptCount val="1"/>
                <c:pt idx="0">
                  <c:v>Gaseoso (kg)</c:v>
                </c:pt>
              </c:strCache>
            </c:strRef>
          </c:tx>
          <c:spPr>
            <a:solidFill>
              <a:schemeClr val="accent4"/>
            </a:solidFill>
            <a:ln>
              <a:noFill/>
            </a:ln>
            <a:effectLst/>
            <a:sp3d/>
          </c:spPr>
          <c:invertIfNegative val="0"/>
          <c:cat>
            <c:strRef>
              <c:f>'CIIU-Estado'!$A$8:$A$17</c:f>
              <c:strCache>
                <c:ptCount val="10"/>
                <c:pt idx="0">
                  <c:v>3822</c:v>
                </c:pt>
                <c:pt idx="1">
                  <c:v>8610</c:v>
                </c:pt>
                <c:pt idx="2">
                  <c:v>4731</c:v>
                </c:pt>
                <c:pt idx="3">
                  <c:v>3511</c:v>
                </c:pt>
                <c:pt idx="4">
                  <c:v>8621</c:v>
                </c:pt>
                <c:pt idx="5">
                  <c:v>0124</c:v>
                </c:pt>
                <c:pt idx="6">
                  <c:v>4530</c:v>
                </c:pt>
                <c:pt idx="7">
                  <c:v>4665</c:v>
                </c:pt>
                <c:pt idx="8">
                  <c:v>4923</c:v>
                </c:pt>
                <c:pt idx="9">
                  <c:v>8422</c:v>
                </c:pt>
              </c:strCache>
            </c:strRef>
          </c:cat>
          <c:val>
            <c:numRef>
              <c:f>'CIIU-Estado'!$E$8:$E$17</c:f>
              <c:numCache>
                <c:formatCode>#,##0</c:formatCode>
                <c:ptCount val="10"/>
                <c:pt idx="0">
                  <c:v>0</c:v>
                </c:pt>
                <c:pt idx="1">
                  <c:v>0</c:v>
                </c:pt>
                <c:pt idx="2">
                  <c:v>1</c:v>
                </c:pt>
                <c:pt idx="3" formatCode="0.0">
                  <c:v>175</c:v>
                </c:pt>
                <c:pt idx="4" formatCode="0.0">
                  <c:v>0</c:v>
                </c:pt>
                <c:pt idx="5">
                  <c:v>0</c:v>
                </c:pt>
                <c:pt idx="6" formatCode="0.0">
                  <c:v>0</c:v>
                </c:pt>
                <c:pt idx="7" formatCode="0.0">
                  <c:v>0</c:v>
                </c:pt>
                <c:pt idx="8" formatCode="0.0">
                  <c:v>0</c:v>
                </c:pt>
                <c:pt idx="9" formatCode="0.0">
                  <c:v>0</c:v>
                </c:pt>
              </c:numCache>
            </c:numRef>
          </c:val>
          <c:extLst>
            <c:ext xmlns:c16="http://schemas.microsoft.com/office/drawing/2014/chart" uri="{C3380CC4-5D6E-409C-BE32-E72D297353CC}">
              <c16:uniqueId val="{00000002-793F-43AE-A6C5-0E326234F419}"/>
            </c:ext>
          </c:extLst>
        </c:ser>
        <c:dLbls>
          <c:showLegendKey val="0"/>
          <c:showVal val="0"/>
          <c:showCatName val="0"/>
          <c:showSerName val="0"/>
          <c:showPercent val="0"/>
          <c:showBubbleSize val="0"/>
        </c:dLbls>
        <c:gapWidth val="150"/>
        <c:shape val="box"/>
        <c:axId val="123631104"/>
        <c:axId val="122073024"/>
        <c:axId val="0"/>
      </c:bar3DChart>
      <c:catAx>
        <c:axId val="12363110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22073024"/>
        <c:crosses val="autoZero"/>
        <c:auto val="1"/>
        <c:lblAlgn val="ctr"/>
        <c:lblOffset val="100"/>
        <c:noMultiLvlLbl val="0"/>
      </c:catAx>
      <c:valAx>
        <c:axId val="1220730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23631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7210870516185478"/>
          <c:y val="6.4233576642335768E-2"/>
          <c:w val="0.77955796150481194"/>
          <c:h val="0.80030208632680044"/>
        </c:manualLayout>
      </c:layout>
      <c:barChart>
        <c:barDir val="bar"/>
        <c:grouping val="clustered"/>
        <c:varyColors val="0"/>
        <c:ser>
          <c:idx val="0"/>
          <c:order val="0"/>
          <c:spPr>
            <a:solidFill>
              <a:schemeClr val="accent1">
                <a:lumMod val="60000"/>
                <a:lumOff val="40000"/>
              </a:schemeClr>
            </a:solidFill>
            <a:ln>
              <a:solidFill>
                <a:schemeClr val="tx1"/>
              </a:solidFill>
            </a:ln>
            <a:effectLst>
              <a:outerShdw blurRad="57150" dist="19050" dir="5400000" algn="ctr" rotWithShape="0">
                <a:srgbClr val="000000">
                  <a:alpha val="63000"/>
                </a:srgbClr>
              </a:outerShdw>
            </a:effectLst>
            <a:scene3d>
              <a:camera prst="orthographicFront"/>
              <a:lightRig rig="threePt" dir="t"/>
            </a:scene3d>
            <a:sp3d>
              <a:bevelT prst="angle"/>
            </a:sp3d>
          </c:spPr>
          <c:invertIfNegative val="0"/>
          <c:dLbls>
            <c:dLbl>
              <c:idx val="0"/>
              <c:layout>
                <c:manualLayout>
                  <c:x val="3.613914676090155E-3"/>
                  <c:y val="-8.4085584472937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81-4748-9236-E27604B79FC7}"/>
                </c:ext>
              </c:extLst>
            </c:dLbl>
            <c:dLbl>
              <c:idx val="1"/>
              <c:layout>
                <c:manualLayout>
                  <c:x val="2.7777777777777779E-3"/>
                  <c:y val="-6.246185845056741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80-4FB9-87CC-6B51A3E17673}"/>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'Municipio-Estado'!$B$8:$B$17</c:f>
              <c:strCache>
                <c:ptCount val="10"/>
                <c:pt idx="0">
                  <c:v>PALMIRA</c:v>
                </c:pt>
                <c:pt idx="1">
                  <c:v>SAN PEDRO</c:v>
                </c:pt>
                <c:pt idx="2">
                  <c:v>YUMBO</c:v>
                </c:pt>
                <c:pt idx="3">
                  <c:v>TULUA</c:v>
                </c:pt>
                <c:pt idx="4">
                  <c:v>GUADALAJARA DE BUGA</c:v>
                </c:pt>
                <c:pt idx="5">
                  <c:v>CARTAGO</c:v>
                </c:pt>
                <c:pt idx="6">
                  <c:v>BUENAVENTURA</c:v>
                </c:pt>
                <c:pt idx="7">
                  <c:v>CANDELARIA</c:v>
                </c:pt>
                <c:pt idx="8">
                  <c:v>JAMUNDI</c:v>
                </c:pt>
                <c:pt idx="9">
                  <c:v>PRADERA</c:v>
                </c:pt>
              </c:strCache>
            </c:strRef>
          </c:cat>
          <c:val>
            <c:numRef>
              <c:f>'Municipio-Estado'!$G$8:$G$17</c:f>
              <c:numCache>
                <c:formatCode>#,##0</c:formatCode>
                <c:ptCount val="10"/>
                <c:pt idx="0">
                  <c:v>1503.4703999999999</c:v>
                </c:pt>
                <c:pt idx="1">
                  <c:v>1175.6811</c:v>
                </c:pt>
                <c:pt idx="2">
                  <c:v>540.32167000000004</c:v>
                </c:pt>
                <c:pt idx="3">
                  <c:v>401.37427999999989</c:v>
                </c:pt>
                <c:pt idx="4">
                  <c:v>383.18122</c:v>
                </c:pt>
                <c:pt idx="5">
                  <c:v>291.69304999999997</c:v>
                </c:pt>
                <c:pt idx="6">
                  <c:v>184.19298999999998</c:v>
                </c:pt>
                <c:pt idx="7">
                  <c:v>173.3296</c:v>
                </c:pt>
                <c:pt idx="8">
                  <c:v>93.933279999999996</c:v>
                </c:pt>
                <c:pt idx="9">
                  <c:v>70.588499999999996</c:v>
                </c:pt>
              </c:numCache>
            </c:numRef>
          </c:val>
          <c:extLst>
            <c:ext xmlns:c16="http://schemas.microsoft.com/office/drawing/2014/chart" uri="{C3380CC4-5D6E-409C-BE32-E72D297353CC}">
              <c16:uniqueId val="{00000001-3281-4748-9236-E27604B79FC7}"/>
            </c:ext>
          </c:extLst>
        </c:ser>
        <c:dLbls>
          <c:dLblPos val="inEnd"/>
          <c:showLegendKey val="0"/>
          <c:showVal val="1"/>
          <c:showCatName val="0"/>
          <c:showSerName val="0"/>
          <c:showPercent val="0"/>
          <c:showBubbleSize val="0"/>
        </c:dLbls>
        <c:gapWidth val="115"/>
        <c:overlap val="-20"/>
        <c:axId val="105703936"/>
        <c:axId val="122075328"/>
      </c:barChart>
      <c:catAx>
        <c:axId val="105703936"/>
        <c:scaling>
          <c:orientation val="minMax"/>
        </c:scaling>
        <c:delete val="0"/>
        <c:axPos val="l"/>
        <c:numFmt formatCode="General" sourceLinked="0"/>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crossAx val="122075328"/>
        <c:crosses val="autoZero"/>
        <c:auto val="1"/>
        <c:lblAlgn val="ctr"/>
        <c:lblOffset val="100"/>
        <c:noMultiLvlLbl val="0"/>
      </c:catAx>
      <c:valAx>
        <c:axId val="122075328"/>
        <c:scaling>
          <c:orientation val="minMax"/>
          <c:max val="200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0570393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withinLinear" id="19">
  <a:schemeClr val="accent6"/>
</cs:colorStyle>
</file>

<file path=xl/charts/colors16.xml><?xml version="1.0" encoding="utf-8"?>
<cs:colorStyle xmlns:cs="http://schemas.microsoft.com/office/drawing/2012/chartStyle" xmlns:a="http://schemas.openxmlformats.org/drawingml/2006/main" meth="withinLinear" id="18">
  <a:schemeClr val="accent5"/>
</cs:colorStyle>
</file>

<file path=xl/charts/colors17.xml><?xml version="1.0" encoding="utf-8"?>
<cs:colorStyle xmlns:cs="http://schemas.microsoft.com/office/drawing/2012/chartStyle" xmlns:a="http://schemas.openxmlformats.org/drawingml/2006/main" meth="withinLinearReversed" id="21">
  <a:schemeClr val="accent1"/>
</cs:colorStyle>
</file>

<file path=xl/charts/colors1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withinLinear" id="19">
  <a:schemeClr val="accent6"/>
</cs:colorStyle>
</file>

<file path=xl/charts/colors20.xml><?xml version="1.0" encoding="utf-8"?>
<cs:colorStyle xmlns:cs="http://schemas.microsoft.com/office/drawing/2012/chartStyle" xmlns:a="http://schemas.openxmlformats.org/drawingml/2006/main" meth="withinLinear" id="14">
  <a:schemeClr val="accent1"/>
</cs:colorStyle>
</file>

<file path=xl/charts/colors21.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withinLinear" id="19">
  <a:schemeClr val="accent6"/>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9">
  <a:schemeClr val="accent6"/>
</cs:colorStyle>
</file>

<file path=xl/charts/colors7.xml><?xml version="1.0" encoding="utf-8"?>
<cs:colorStyle xmlns:cs="http://schemas.microsoft.com/office/drawing/2012/chartStyle" xmlns:a="http://schemas.openxmlformats.org/drawingml/2006/main" meth="withinLinear" id="18">
  <a:schemeClr val="accent5"/>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6.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7.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png"/><Relationship Id="rId1" Type="http://schemas.openxmlformats.org/officeDocument/2006/relationships/chart" Target="../charts/chart16.xml"/></Relationships>
</file>

<file path=xl/drawings/_rels/drawing1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hyperlink" Target="#&#205;ndice!A1"/></Relationships>
</file>

<file path=xl/drawings/_rels/drawing12.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hyperlink" Target="#&#205;ndice!A1"/><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png"/><Relationship Id="rId1" Type="http://schemas.openxmlformats.org/officeDocument/2006/relationships/chart" Target="../charts/chart20.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hyperlink" Target="#&#205;ndice!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205;ndice!A1"/></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chart" Target="../charts/chart5.xml"/><Relationship Id="rId4" Type="http://schemas.openxmlformats.org/officeDocument/2006/relationships/hyperlink" Target="#&#205;ndice!A1"/></Relationships>
</file>

<file path=xl/drawings/_rels/drawing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png"/><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hyperlink" Target="#&#205;ndice!A1"/></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hyperlink" Target="#&#205;ndice!A1"/></Relationships>
</file>

<file path=xl/drawings/_rels/drawing8.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png"/><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5.xml"/><Relationship Id="rId1" Type="http://schemas.openxmlformats.org/officeDocument/2006/relationships/chart" Target="../charts/chart14.xml"/><Relationship Id="rId4"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1</xdr:col>
      <xdr:colOff>45357</xdr:colOff>
      <xdr:row>1</xdr:row>
      <xdr:rowOff>36909</xdr:rowOff>
    </xdr:from>
    <xdr:to>
      <xdr:col>3</xdr:col>
      <xdr:colOff>403860</xdr:colOff>
      <xdr:row>3</xdr:row>
      <xdr:rowOff>168313</xdr:rowOff>
    </xdr:to>
    <xdr:pic>
      <xdr:nvPicPr>
        <xdr:cNvPr id="2" name="1 Imagen">
          <a:extLst>
            <a:ext uri="{FF2B5EF4-FFF2-40B4-BE49-F238E27FC236}">
              <a16:creationId xmlns:a16="http://schemas.microsoft.com/office/drawing/2014/main" id="{703C28BC-0466-4DEE-A890-6A98D6C55830}"/>
            </a:ext>
          </a:extLst>
        </xdr:cNvPr>
        <xdr:cNvPicPr>
          <a:picLocks noChangeAspect="1"/>
        </xdr:cNvPicPr>
      </xdr:nvPicPr>
      <xdr:blipFill>
        <a:blip xmlns:r="http://schemas.openxmlformats.org/officeDocument/2006/relationships" r:embed="rId1"/>
        <a:stretch>
          <a:fillRect/>
        </a:stretch>
      </xdr:blipFill>
      <xdr:spPr>
        <a:xfrm>
          <a:off x="167277" y="227409"/>
          <a:ext cx="998583" cy="6800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723900</xdr:colOff>
      <xdr:row>5</xdr:row>
      <xdr:rowOff>67945</xdr:rowOff>
    </xdr:from>
    <xdr:to>
      <xdr:col>14</xdr:col>
      <xdr:colOff>752475</xdr:colOff>
      <xdr:row>18</xdr:row>
      <xdr:rowOff>142875</xdr:rowOff>
    </xdr:to>
    <xdr:graphicFrame macro="">
      <xdr:nvGraphicFramePr>
        <xdr:cNvPr id="2" name="1 Gráfico">
          <a:extLst>
            <a:ext uri="{FF2B5EF4-FFF2-40B4-BE49-F238E27FC236}">
              <a16:creationId xmlns:a16="http://schemas.microsoft.com/office/drawing/2014/main" id="{AF32C14B-A27D-4081-BD3E-F854CD80FF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1668184</xdr:colOff>
      <xdr:row>1</xdr:row>
      <xdr:rowOff>44575</xdr:rowOff>
    </xdr:from>
    <xdr:to>
      <xdr:col>1</xdr:col>
      <xdr:colOff>2537461</xdr:colOff>
      <xdr:row>3</xdr:row>
      <xdr:rowOff>119226</xdr:rowOff>
    </xdr:to>
    <xdr:pic>
      <xdr:nvPicPr>
        <xdr:cNvPr id="3" name="1 Imagen">
          <a:extLst>
            <a:ext uri="{FF2B5EF4-FFF2-40B4-BE49-F238E27FC236}">
              <a16:creationId xmlns:a16="http://schemas.microsoft.com/office/drawing/2014/main" id="{8B9798C9-96C1-4B0A-BD58-313447D39249}"/>
            </a:ext>
          </a:extLst>
        </xdr:cNvPr>
        <xdr:cNvPicPr>
          <a:picLocks noChangeAspect="1"/>
        </xdr:cNvPicPr>
      </xdr:nvPicPr>
      <xdr:blipFill>
        <a:blip xmlns:r="http://schemas.openxmlformats.org/officeDocument/2006/relationships" r:embed="rId2"/>
        <a:stretch>
          <a:fillRect/>
        </a:stretch>
      </xdr:blipFill>
      <xdr:spPr>
        <a:xfrm>
          <a:off x="1873924" y="235075"/>
          <a:ext cx="869277" cy="440411"/>
        </a:xfrm>
        <a:prstGeom prst="rect">
          <a:avLst/>
        </a:prstGeom>
      </xdr:spPr>
    </xdr:pic>
    <xdr:clientData/>
  </xdr:twoCellAnchor>
  <xdr:twoCellAnchor>
    <xdr:from>
      <xdr:col>1</xdr:col>
      <xdr:colOff>26222</xdr:colOff>
      <xdr:row>0</xdr:row>
      <xdr:rowOff>155486</xdr:rowOff>
    </xdr:from>
    <xdr:to>
      <xdr:col>1</xdr:col>
      <xdr:colOff>1661160</xdr:colOff>
      <xdr:row>4</xdr:row>
      <xdr:rowOff>106680</xdr:rowOff>
    </xdr:to>
    <xdr:grpSp>
      <xdr:nvGrpSpPr>
        <xdr:cNvPr id="4" name="Grupo 3">
          <a:extLst>
            <a:ext uri="{FF2B5EF4-FFF2-40B4-BE49-F238E27FC236}">
              <a16:creationId xmlns:a16="http://schemas.microsoft.com/office/drawing/2014/main" id="{AD96CF1B-1D22-4B0A-9393-50E7D4A59831}"/>
            </a:ext>
          </a:extLst>
        </xdr:cNvPr>
        <xdr:cNvGrpSpPr/>
      </xdr:nvGrpSpPr>
      <xdr:grpSpPr>
        <a:xfrm>
          <a:off x="226247" y="155486"/>
          <a:ext cx="1634938" cy="732244"/>
          <a:chOff x="56589" y="1697327"/>
          <a:chExt cx="2514600" cy="1378202"/>
        </a:xfrm>
      </xdr:grpSpPr>
      <xdr:sp macro="" textlink="">
        <xdr:nvSpPr>
          <xdr:cNvPr id="5" name="Pentágono 5">
            <a:extLst>
              <a:ext uri="{FF2B5EF4-FFF2-40B4-BE49-F238E27FC236}">
                <a16:creationId xmlns:a16="http://schemas.microsoft.com/office/drawing/2014/main" id="{F4DEE0A2-5C4F-8B16-B441-6EAB0DCC4FEA}"/>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6" name="CuadroTexto 5">
            <a:extLst>
              <a:ext uri="{FF2B5EF4-FFF2-40B4-BE49-F238E27FC236}">
                <a16:creationId xmlns:a16="http://schemas.microsoft.com/office/drawing/2014/main" id="{CE9EDE28-2AA4-3125-A97F-3E3A45C289B7}"/>
              </a:ext>
            </a:extLst>
          </xdr:cNvPr>
          <xdr:cNvSpPr txBox="1"/>
        </xdr:nvSpPr>
        <xdr:spPr>
          <a:xfrm>
            <a:off x="67867" y="1697327"/>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Residuos peligrosos aprovechados por eetado de la materia</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12</xdr:col>
      <xdr:colOff>35484</xdr:colOff>
      <xdr:row>1</xdr:row>
      <xdr:rowOff>137535</xdr:rowOff>
    </xdr:from>
    <xdr:to>
      <xdr:col>12</xdr:col>
      <xdr:colOff>721209</xdr:colOff>
      <xdr:row>3</xdr:row>
      <xdr:rowOff>55209</xdr:rowOff>
    </xdr:to>
    <xdr:sp macro="" textlink="">
      <xdr:nvSpPr>
        <xdr:cNvPr id="7" name="Rectángulo redondeado 3">
          <a:hlinkClick xmlns:r="http://schemas.openxmlformats.org/officeDocument/2006/relationships" r:id="rId3"/>
          <a:extLst>
            <a:ext uri="{FF2B5EF4-FFF2-40B4-BE49-F238E27FC236}">
              <a16:creationId xmlns:a16="http://schemas.microsoft.com/office/drawing/2014/main" id="{6593DE70-369B-4189-BE05-F1434D58F8D2}"/>
            </a:ext>
          </a:extLst>
        </xdr:cNvPr>
        <xdr:cNvSpPr/>
      </xdr:nvSpPr>
      <xdr:spPr>
        <a:xfrm>
          <a:off x="13423824" y="328035"/>
          <a:ext cx="685725" cy="28343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55738</xdr:colOff>
      <xdr:row>5</xdr:row>
      <xdr:rowOff>1</xdr:rowOff>
    </xdr:from>
    <xdr:to>
      <xdr:col>17</xdr:col>
      <xdr:colOff>593910</xdr:colOff>
      <xdr:row>21</xdr:row>
      <xdr:rowOff>22413</xdr:rowOff>
    </xdr:to>
    <xdr:graphicFrame macro="">
      <xdr:nvGraphicFramePr>
        <xdr:cNvPr id="2" name="1 Gráfico">
          <a:extLst>
            <a:ext uri="{FF2B5EF4-FFF2-40B4-BE49-F238E27FC236}">
              <a16:creationId xmlns:a16="http://schemas.microsoft.com/office/drawing/2014/main" id="{1C9D7695-693D-4A9B-8D77-E73FD6385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55034</xdr:colOff>
      <xdr:row>21</xdr:row>
      <xdr:rowOff>112889</xdr:rowOff>
    </xdr:from>
    <xdr:to>
      <xdr:col>15</xdr:col>
      <xdr:colOff>1172817</xdr:colOff>
      <xdr:row>32</xdr:row>
      <xdr:rowOff>17817</xdr:rowOff>
    </xdr:to>
    <xdr:graphicFrame macro="">
      <xdr:nvGraphicFramePr>
        <xdr:cNvPr id="3" name="1 Gráfico">
          <a:extLst>
            <a:ext uri="{FF2B5EF4-FFF2-40B4-BE49-F238E27FC236}">
              <a16:creationId xmlns:a16="http://schemas.microsoft.com/office/drawing/2014/main" id="{FB91CCA6-1DF0-4D2B-A134-37974500D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1668184</xdr:colOff>
      <xdr:row>1</xdr:row>
      <xdr:rowOff>44575</xdr:rowOff>
    </xdr:from>
    <xdr:to>
      <xdr:col>1</xdr:col>
      <xdr:colOff>2537461</xdr:colOff>
      <xdr:row>3</xdr:row>
      <xdr:rowOff>119226</xdr:rowOff>
    </xdr:to>
    <xdr:pic>
      <xdr:nvPicPr>
        <xdr:cNvPr id="4" name="1 Imagen">
          <a:extLst>
            <a:ext uri="{FF2B5EF4-FFF2-40B4-BE49-F238E27FC236}">
              <a16:creationId xmlns:a16="http://schemas.microsoft.com/office/drawing/2014/main" id="{86FA8460-9072-4B53-97EA-CF1651055430}"/>
            </a:ext>
          </a:extLst>
        </xdr:cNvPr>
        <xdr:cNvPicPr>
          <a:picLocks noChangeAspect="1"/>
        </xdr:cNvPicPr>
      </xdr:nvPicPr>
      <xdr:blipFill>
        <a:blip xmlns:r="http://schemas.openxmlformats.org/officeDocument/2006/relationships" r:embed="rId3"/>
        <a:stretch>
          <a:fillRect/>
        </a:stretch>
      </xdr:blipFill>
      <xdr:spPr>
        <a:xfrm>
          <a:off x="1896784" y="235075"/>
          <a:ext cx="869277" cy="440411"/>
        </a:xfrm>
        <a:prstGeom prst="rect">
          <a:avLst/>
        </a:prstGeom>
      </xdr:spPr>
    </xdr:pic>
    <xdr:clientData/>
  </xdr:twoCellAnchor>
  <xdr:twoCellAnchor>
    <xdr:from>
      <xdr:col>1</xdr:col>
      <xdr:colOff>34689</xdr:colOff>
      <xdr:row>0</xdr:row>
      <xdr:rowOff>163953</xdr:rowOff>
    </xdr:from>
    <xdr:to>
      <xdr:col>1</xdr:col>
      <xdr:colOff>1669627</xdr:colOff>
      <xdr:row>4</xdr:row>
      <xdr:rowOff>115147</xdr:rowOff>
    </xdr:to>
    <xdr:grpSp>
      <xdr:nvGrpSpPr>
        <xdr:cNvPr id="5" name="Grupo 4">
          <a:extLst>
            <a:ext uri="{FF2B5EF4-FFF2-40B4-BE49-F238E27FC236}">
              <a16:creationId xmlns:a16="http://schemas.microsoft.com/office/drawing/2014/main" id="{C8BAFEA5-530D-46E5-954F-AFC4133085CA}"/>
            </a:ext>
          </a:extLst>
        </xdr:cNvPr>
        <xdr:cNvGrpSpPr/>
      </xdr:nvGrpSpPr>
      <xdr:grpSpPr>
        <a:xfrm>
          <a:off x="393277" y="163953"/>
          <a:ext cx="1634938" cy="724400"/>
          <a:chOff x="56589" y="1697327"/>
          <a:chExt cx="2514600" cy="1378202"/>
        </a:xfrm>
      </xdr:grpSpPr>
      <xdr:sp macro="" textlink="">
        <xdr:nvSpPr>
          <xdr:cNvPr id="6" name="Pentágono 5">
            <a:extLst>
              <a:ext uri="{FF2B5EF4-FFF2-40B4-BE49-F238E27FC236}">
                <a16:creationId xmlns:a16="http://schemas.microsoft.com/office/drawing/2014/main" id="{DE86D59D-F6C5-BCF9-0534-FEF3EC4A39A6}"/>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7" name="CuadroTexto 6">
            <a:extLst>
              <a:ext uri="{FF2B5EF4-FFF2-40B4-BE49-F238E27FC236}">
                <a16:creationId xmlns:a16="http://schemas.microsoft.com/office/drawing/2014/main" id="{9FC1CEB5-82DF-8805-CD30-C280796F5DBD}"/>
              </a:ext>
            </a:extLst>
          </xdr:cNvPr>
          <xdr:cNvSpPr txBox="1"/>
        </xdr:nvSpPr>
        <xdr:spPr>
          <a:xfrm>
            <a:off x="67867" y="1697327"/>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Residuos peligrosos por tipo de tratamiento</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15</xdr:col>
      <xdr:colOff>661021</xdr:colOff>
      <xdr:row>1</xdr:row>
      <xdr:rowOff>135542</xdr:rowOff>
    </xdr:from>
    <xdr:to>
      <xdr:col>15</xdr:col>
      <xdr:colOff>1346746</xdr:colOff>
      <xdr:row>3</xdr:row>
      <xdr:rowOff>53216</xdr:rowOff>
    </xdr:to>
    <xdr:sp macro="" textlink="">
      <xdr:nvSpPr>
        <xdr:cNvPr id="8" name="Rectángulo redondeado 3">
          <a:hlinkClick xmlns:r="http://schemas.openxmlformats.org/officeDocument/2006/relationships" r:id="rId4"/>
          <a:extLst>
            <a:ext uri="{FF2B5EF4-FFF2-40B4-BE49-F238E27FC236}">
              <a16:creationId xmlns:a16="http://schemas.microsoft.com/office/drawing/2014/main" id="{E63435F8-E996-4C22-BC13-081FB78311F2}"/>
            </a:ext>
          </a:extLst>
        </xdr:cNvPr>
        <xdr:cNvSpPr/>
      </xdr:nvSpPr>
      <xdr:spPr>
        <a:xfrm>
          <a:off x="14399433" y="329777"/>
          <a:ext cx="685725" cy="283733"/>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1668184</xdr:colOff>
      <xdr:row>1</xdr:row>
      <xdr:rowOff>44575</xdr:rowOff>
    </xdr:from>
    <xdr:to>
      <xdr:col>1</xdr:col>
      <xdr:colOff>2537461</xdr:colOff>
      <xdr:row>3</xdr:row>
      <xdr:rowOff>119226</xdr:rowOff>
    </xdr:to>
    <xdr:pic>
      <xdr:nvPicPr>
        <xdr:cNvPr id="7" name="1 Imagen">
          <a:extLst>
            <a:ext uri="{FF2B5EF4-FFF2-40B4-BE49-F238E27FC236}">
              <a16:creationId xmlns:a16="http://schemas.microsoft.com/office/drawing/2014/main" id="{E9F0D86A-4110-48AB-8095-6F8B1999A384}"/>
            </a:ext>
          </a:extLst>
        </xdr:cNvPr>
        <xdr:cNvPicPr>
          <a:picLocks noChangeAspect="1"/>
        </xdr:cNvPicPr>
      </xdr:nvPicPr>
      <xdr:blipFill>
        <a:blip xmlns:r="http://schemas.openxmlformats.org/officeDocument/2006/relationships" r:embed="rId1"/>
        <a:stretch>
          <a:fillRect/>
        </a:stretch>
      </xdr:blipFill>
      <xdr:spPr>
        <a:xfrm>
          <a:off x="1942504" y="235075"/>
          <a:ext cx="869277" cy="440411"/>
        </a:xfrm>
        <a:prstGeom prst="rect">
          <a:avLst/>
        </a:prstGeom>
      </xdr:spPr>
    </xdr:pic>
    <xdr:clientData/>
  </xdr:twoCellAnchor>
  <xdr:twoCellAnchor>
    <xdr:from>
      <xdr:col>1</xdr:col>
      <xdr:colOff>26223</xdr:colOff>
      <xdr:row>0</xdr:row>
      <xdr:rowOff>163106</xdr:rowOff>
    </xdr:from>
    <xdr:to>
      <xdr:col>1</xdr:col>
      <xdr:colOff>1622611</xdr:colOff>
      <xdr:row>4</xdr:row>
      <xdr:rowOff>121469</xdr:rowOff>
    </xdr:to>
    <xdr:grpSp>
      <xdr:nvGrpSpPr>
        <xdr:cNvPr id="8" name="Grupo 7">
          <a:extLst>
            <a:ext uri="{FF2B5EF4-FFF2-40B4-BE49-F238E27FC236}">
              <a16:creationId xmlns:a16="http://schemas.microsoft.com/office/drawing/2014/main" id="{89C7EB58-FE79-4FB4-BCEC-0F49CBFAF310}"/>
            </a:ext>
          </a:extLst>
        </xdr:cNvPr>
        <xdr:cNvGrpSpPr/>
      </xdr:nvGrpSpPr>
      <xdr:grpSpPr>
        <a:xfrm>
          <a:off x="340548" y="163106"/>
          <a:ext cx="1596388" cy="729888"/>
          <a:chOff x="56589" y="1697327"/>
          <a:chExt cx="2514600" cy="1378202"/>
        </a:xfrm>
      </xdr:grpSpPr>
      <xdr:sp macro="" textlink="">
        <xdr:nvSpPr>
          <xdr:cNvPr id="9" name="Pentágono 5">
            <a:extLst>
              <a:ext uri="{FF2B5EF4-FFF2-40B4-BE49-F238E27FC236}">
                <a16:creationId xmlns:a16="http://schemas.microsoft.com/office/drawing/2014/main" id="{EBCC7B1B-C161-4B9C-7347-EF1EF7FA44A9}"/>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10" name="CuadroTexto 9">
            <a:extLst>
              <a:ext uri="{FF2B5EF4-FFF2-40B4-BE49-F238E27FC236}">
                <a16:creationId xmlns:a16="http://schemas.microsoft.com/office/drawing/2014/main" id="{66A685A4-1039-CD1C-C06C-E952ACD84EB5}"/>
              </a:ext>
            </a:extLst>
          </xdr:cNvPr>
          <xdr:cNvSpPr txBox="1"/>
        </xdr:nvSpPr>
        <xdr:spPr>
          <a:xfrm>
            <a:off x="67867" y="1697327"/>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Residuos peligrosos tratados por estado de la materia</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10</xdr:col>
      <xdr:colOff>34214</xdr:colOff>
      <xdr:row>1</xdr:row>
      <xdr:rowOff>114675</xdr:rowOff>
    </xdr:from>
    <xdr:to>
      <xdr:col>10</xdr:col>
      <xdr:colOff>678029</xdr:colOff>
      <xdr:row>3</xdr:row>
      <xdr:rowOff>32349</xdr:rowOff>
    </xdr:to>
    <xdr:sp macro="" textlink="">
      <xdr:nvSpPr>
        <xdr:cNvPr id="11" name="Rectángulo redondeado 3">
          <a:hlinkClick xmlns:r="http://schemas.openxmlformats.org/officeDocument/2006/relationships" r:id="rId2"/>
          <a:extLst>
            <a:ext uri="{FF2B5EF4-FFF2-40B4-BE49-F238E27FC236}">
              <a16:creationId xmlns:a16="http://schemas.microsoft.com/office/drawing/2014/main" id="{16B1F1C9-986A-46E7-AB19-F74D638722B8}"/>
            </a:ext>
          </a:extLst>
        </xdr:cNvPr>
        <xdr:cNvSpPr/>
      </xdr:nvSpPr>
      <xdr:spPr>
        <a:xfrm>
          <a:off x="11419764" y="298825"/>
          <a:ext cx="643815" cy="27962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twoCellAnchor>
    <xdr:from>
      <xdr:col>7</xdr:col>
      <xdr:colOff>19878</xdr:colOff>
      <xdr:row>5</xdr:row>
      <xdr:rowOff>19878</xdr:rowOff>
    </xdr:from>
    <xdr:to>
      <xdr:col>12</xdr:col>
      <xdr:colOff>33130</xdr:colOff>
      <xdr:row>19</xdr:row>
      <xdr:rowOff>180510</xdr:rowOff>
    </xdr:to>
    <xdr:graphicFrame macro="">
      <xdr:nvGraphicFramePr>
        <xdr:cNvPr id="2" name="1 Gráfico">
          <a:extLst>
            <a:ext uri="{FF2B5EF4-FFF2-40B4-BE49-F238E27FC236}">
              <a16:creationId xmlns:a16="http://schemas.microsoft.com/office/drawing/2014/main" id="{36B6990F-D098-4CB5-B2B7-0D7E2FA170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410210</xdr:colOff>
      <xdr:row>5</xdr:row>
      <xdr:rowOff>276225</xdr:rowOff>
    </xdr:from>
    <xdr:to>
      <xdr:col>13</xdr:col>
      <xdr:colOff>85725</xdr:colOff>
      <xdr:row>18</xdr:row>
      <xdr:rowOff>57150</xdr:rowOff>
    </xdr:to>
    <xdr:graphicFrame macro="">
      <xdr:nvGraphicFramePr>
        <xdr:cNvPr id="2" name="1 Gráfico">
          <a:extLst>
            <a:ext uri="{FF2B5EF4-FFF2-40B4-BE49-F238E27FC236}">
              <a16:creationId xmlns:a16="http://schemas.microsoft.com/office/drawing/2014/main" id="{254E3347-11BC-4744-8EDD-0E46B61F82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1668184</xdr:colOff>
      <xdr:row>1</xdr:row>
      <xdr:rowOff>44575</xdr:rowOff>
    </xdr:from>
    <xdr:to>
      <xdr:col>1</xdr:col>
      <xdr:colOff>2537461</xdr:colOff>
      <xdr:row>3</xdr:row>
      <xdr:rowOff>119226</xdr:rowOff>
    </xdr:to>
    <xdr:pic>
      <xdr:nvPicPr>
        <xdr:cNvPr id="8" name="1 Imagen">
          <a:extLst>
            <a:ext uri="{FF2B5EF4-FFF2-40B4-BE49-F238E27FC236}">
              <a16:creationId xmlns:a16="http://schemas.microsoft.com/office/drawing/2014/main" id="{48E2B0B8-4709-4979-80E6-F2850C1F4D65}"/>
            </a:ext>
          </a:extLst>
        </xdr:cNvPr>
        <xdr:cNvPicPr>
          <a:picLocks noChangeAspect="1"/>
        </xdr:cNvPicPr>
      </xdr:nvPicPr>
      <xdr:blipFill>
        <a:blip xmlns:r="http://schemas.openxmlformats.org/officeDocument/2006/relationships" r:embed="rId2"/>
        <a:stretch>
          <a:fillRect/>
        </a:stretch>
      </xdr:blipFill>
      <xdr:spPr>
        <a:xfrm>
          <a:off x="1972984" y="235075"/>
          <a:ext cx="869277" cy="440411"/>
        </a:xfrm>
        <a:prstGeom prst="rect">
          <a:avLst/>
        </a:prstGeom>
      </xdr:spPr>
    </xdr:pic>
    <xdr:clientData/>
  </xdr:twoCellAnchor>
  <xdr:twoCellAnchor>
    <xdr:from>
      <xdr:col>1</xdr:col>
      <xdr:colOff>34689</xdr:colOff>
      <xdr:row>0</xdr:row>
      <xdr:rowOff>148713</xdr:rowOff>
    </xdr:from>
    <xdr:to>
      <xdr:col>1</xdr:col>
      <xdr:colOff>1669627</xdr:colOff>
      <xdr:row>4</xdr:row>
      <xdr:rowOff>99907</xdr:rowOff>
    </xdr:to>
    <xdr:grpSp>
      <xdr:nvGrpSpPr>
        <xdr:cNvPr id="9" name="Grupo 8">
          <a:extLst>
            <a:ext uri="{FF2B5EF4-FFF2-40B4-BE49-F238E27FC236}">
              <a16:creationId xmlns:a16="http://schemas.microsoft.com/office/drawing/2014/main" id="{BC8B63A6-424A-4B81-8064-6E2BC8E382B8}"/>
            </a:ext>
          </a:extLst>
        </xdr:cNvPr>
        <xdr:cNvGrpSpPr/>
      </xdr:nvGrpSpPr>
      <xdr:grpSpPr>
        <a:xfrm>
          <a:off x="482364" y="148713"/>
          <a:ext cx="1634938" cy="722719"/>
          <a:chOff x="56589" y="1667233"/>
          <a:chExt cx="2514600" cy="1378202"/>
        </a:xfrm>
      </xdr:grpSpPr>
      <xdr:sp macro="" textlink="">
        <xdr:nvSpPr>
          <xdr:cNvPr id="10" name="Pentágono 5">
            <a:extLst>
              <a:ext uri="{FF2B5EF4-FFF2-40B4-BE49-F238E27FC236}">
                <a16:creationId xmlns:a16="http://schemas.microsoft.com/office/drawing/2014/main" id="{3F995EDF-E074-7CA2-2024-F87D1F8A4483}"/>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11" name="CuadroTexto 10">
            <a:extLst>
              <a:ext uri="{FF2B5EF4-FFF2-40B4-BE49-F238E27FC236}">
                <a16:creationId xmlns:a16="http://schemas.microsoft.com/office/drawing/2014/main" id="{8BC79099-5E67-CB89-29DE-DF00037ACD5B}"/>
              </a:ext>
            </a:extLst>
          </xdr:cNvPr>
          <xdr:cNvSpPr txBox="1"/>
        </xdr:nvSpPr>
        <xdr:spPr>
          <a:xfrm>
            <a:off x="67867" y="1667233"/>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Residuos peligrosos por tipo de disposición</a:t>
            </a:r>
            <a:r>
              <a:rPr lang="es-ES" sz="1100" b="1" baseline="0">
                <a:solidFill>
                  <a:schemeClr val="dk1"/>
                </a:solidFill>
                <a:effectLst/>
                <a:latin typeface="+mn-lt"/>
                <a:ea typeface="+mn-ea"/>
                <a:cs typeface="+mn-cs"/>
              </a:rPr>
              <a:t> final</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11</xdr:col>
      <xdr:colOff>18551</xdr:colOff>
      <xdr:row>1</xdr:row>
      <xdr:rowOff>120601</xdr:rowOff>
    </xdr:from>
    <xdr:to>
      <xdr:col>11</xdr:col>
      <xdr:colOff>704276</xdr:colOff>
      <xdr:row>3</xdr:row>
      <xdr:rowOff>38275</xdr:rowOff>
    </xdr:to>
    <xdr:sp macro="" textlink="">
      <xdr:nvSpPr>
        <xdr:cNvPr id="12" name="Rectángulo redondeado 3">
          <a:hlinkClick xmlns:r="http://schemas.openxmlformats.org/officeDocument/2006/relationships" r:id="rId3"/>
          <a:extLst>
            <a:ext uri="{FF2B5EF4-FFF2-40B4-BE49-F238E27FC236}">
              <a16:creationId xmlns:a16="http://schemas.microsoft.com/office/drawing/2014/main" id="{943F83AA-65C2-4945-82F2-0C43F1D65124}"/>
            </a:ext>
          </a:extLst>
        </xdr:cNvPr>
        <xdr:cNvSpPr/>
      </xdr:nvSpPr>
      <xdr:spPr>
        <a:xfrm>
          <a:off x="14466071" y="311101"/>
          <a:ext cx="685725" cy="28343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1668184</xdr:colOff>
      <xdr:row>1</xdr:row>
      <xdr:rowOff>44575</xdr:rowOff>
    </xdr:from>
    <xdr:to>
      <xdr:col>1</xdr:col>
      <xdr:colOff>2537461</xdr:colOff>
      <xdr:row>3</xdr:row>
      <xdr:rowOff>119226</xdr:rowOff>
    </xdr:to>
    <xdr:pic>
      <xdr:nvPicPr>
        <xdr:cNvPr id="3" name="1 Imagen">
          <a:extLst>
            <a:ext uri="{FF2B5EF4-FFF2-40B4-BE49-F238E27FC236}">
              <a16:creationId xmlns:a16="http://schemas.microsoft.com/office/drawing/2014/main" id="{1F97052D-A7F5-4F64-B568-114E3ADF2FB1}"/>
            </a:ext>
          </a:extLst>
        </xdr:cNvPr>
        <xdr:cNvPicPr>
          <a:picLocks noChangeAspect="1"/>
        </xdr:cNvPicPr>
      </xdr:nvPicPr>
      <xdr:blipFill>
        <a:blip xmlns:r="http://schemas.openxmlformats.org/officeDocument/2006/relationships" r:embed="rId1"/>
        <a:stretch>
          <a:fillRect/>
        </a:stretch>
      </xdr:blipFill>
      <xdr:spPr>
        <a:xfrm>
          <a:off x="1858684" y="235075"/>
          <a:ext cx="869277" cy="440411"/>
        </a:xfrm>
        <a:prstGeom prst="rect">
          <a:avLst/>
        </a:prstGeom>
      </xdr:spPr>
    </xdr:pic>
    <xdr:clientData/>
  </xdr:twoCellAnchor>
  <xdr:twoCellAnchor>
    <xdr:from>
      <xdr:col>1</xdr:col>
      <xdr:colOff>34689</xdr:colOff>
      <xdr:row>0</xdr:row>
      <xdr:rowOff>148713</xdr:rowOff>
    </xdr:from>
    <xdr:to>
      <xdr:col>1</xdr:col>
      <xdr:colOff>1669627</xdr:colOff>
      <xdr:row>4</xdr:row>
      <xdr:rowOff>99907</xdr:rowOff>
    </xdr:to>
    <xdr:grpSp>
      <xdr:nvGrpSpPr>
        <xdr:cNvPr id="4" name="Grupo 3">
          <a:extLst>
            <a:ext uri="{FF2B5EF4-FFF2-40B4-BE49-F238E27FC236}">
              <a16:creationId xmlns:a16="http://schemas.microsoft.com/office/drawing/2014/main" id="{57ECA8FF-357E-4EE2-8037-5C8BB5300DA3}"/>
            </a:ext>
          </a:extLst>
        </xdr:cNvPr>
        <xdr:cNvGrpSpPr/>
      </xdr:nvGrpSpPr>
      <xdr:grpSpPr>
        <a:xfrm>
          <a:off x="449307" y="148713"/>
          <a:ext cx="1634938" cy="724400"/>
          <a:chOff x="56589" y="1667233"/>
          <a:chExt cx="2514600" cy="1378202"/>
        </a:xfrm>
      </xdr:grpSpPr>
      <xdr:sp macro="" textlink="">
        <xdr:nvSpPr>
          <xdr:cNvPr id="5" name="Pentágono 5">
            <a:extLst>
              <a:ext uri="{FF2B5EF4-FFF2-40B4-BE49-F238E27FC236}">
                <a16:creationId xmlns:a16="http://schemas.microsoft.com/office/drawing/2014/main" id="{BAB99877-5291-09F2-CDE6-C3860FAE3996}"/>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6" name="CuadroTexto 5">
            <a:extLst>
              <a:ext uri="{FF2B5EF4-FFF2-40B4-BE49-F238E27FC236}">
                <a16:creationId xmlns:a16="http://schemas.microsoft.com/office/drawing/2014/main" id="{64CE57AF-81A0-4B7F-B4C1-BE70B9A7378F}"/>
              </a:ext>
            </a:extLst>
          </xdr:cNvPr>
          <xdr:cNvSpPr txBox="1"/>
        </xdr:nvSpPr>
        <xdr:spPr>
          <a:xfrm>
            <a:off x="67867" y="1667233"/>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Residuos peligrosos dispuestos</a:t>
            </a:r>
            <a:r>
              <a:rPr lang="es-ES" sz="1100" b="1" baseline="0">
                <a:solidFill>
                  <a:schemeClr val="dk1"/>
                </a:solidFill>
                <a:effectLst/>
                <a:latin typeface="+mn-lt"/>
                <a:ea typeface="+mn-ea"/>
                <a:cs typeface="+mn-cs"/>
              </a:rPr>
              <a:t> por estado de la materia</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11</xdr:col>
      <xdr:colOff>18551</xdr:colOff>
      <xdr:row>1</xdr:row>
      <xdr:rowOff>120601</xdr:rowOff>
    </xdr:from>
    <xdr:to>
      <xdr:col>11</xdr:col>
      <xdr:colOff>704276</xdr:colOff>
      <xdr:row>3</xdr:row>
      <xdr:rowOff>38275</xdr:rowOff>
    </xdr:to>
    <xdr:sp macro="" textlink="">
      <xdr:nvSpPr>
        <xdr:cNvPr id="7" name="Rectángulo redondeado 3">
          <a:hlinkClick xmlns:r="http://schemas.openxmlformats.org/officeDocument/2006/relationships" r:id="rId2"/>
          <a:extLst>
            <a:ext uri="{FF2B5EF4-FFF2-40B4-BE49-F238E27FC236}">
              <a16:creationId xmlns:a16="http://schemas.microsoft.com/office/drawing/2014/main" id="{011D2911-8593-40D5-809F-06DD385FF24D}"/>
            </a:ext>
          </a:extLst>
        </xdr:cNvPr>
        <xdr:cNvSpPr/>
      </xdr:nvSpPr>
      <xdr:spPr>
        <a:xfrm>
          <a:off x="12111491" y="311101"/>
          <a:ext cx="685725" cy="28343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twoCellAnchor>
    <xdr:from>
      <xdr:col>7</xdr:col>
      <xdr:colOff>697882</xdr:colOff>
      <xdr:row>5</xdr:row>
      <xdr:rowOff>67235</xdr:rowOff>
    </xdr:from>
    <xdr:to>
      <xdr:col>15</xdr:col>
      <xdr:colOff>280147</xdr:colOff>
      <xdr:row>20</xdr:row>
      <xdr:rowOff>145677</xdr:rowOff>
    </xdr:to>
    <xdr:graphicFrame macro="">
      <xdr:nvGraphicFramePr>
        <xdr:cNvPr id="8" name="1 Gráfico">
          <a:extLst>
            <a:ext uri="{FF2B5EF4-FFF2-40B4-BE49-F238E27FC236}">
              <a16:creationId xmlns:a16="http://schemas.microsoft.com/office/drawing/2014/main" id="{076B1414-BD96-42BE-A6DE-C6AC91B1AE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571500</xdr:colOff>
      <xdr:row>12</xdr:row>
      <xdr:rowOff>0</xdr:rowOff>
    </xdr:from>
    <xdr:to>
      <xdr:col>5</xdr:col>
      <xdr:colOff>338194</xdr:colOff>
      <xdr:row>26</xdr:row>
      <xdr:rowOff>75826</xdr:rowOff>
    </xdr:to>
    <xdr:graphicFrame macro="">
      <xdr:nvGraphicFramePr>
        <xdr:cNvPr id="2" name="2 Gráfico">
          <a:extLst>
            <a:ext uri="{FF2B5EF4-FFF2-40B4-BE49-F238E27FC236}">
              <a16:creationId xmlns:a16="http://schemas.microsoft.com/office/drawing/2014/main" id="{7B502F99-215E-4BD7-9698-763A284704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434342</xdr:colOff>
      <xdr:row>11</xdr:row>
      <xdr:rowOff>178173</xdr:rowOff>
    </xdr:from>
    <xdr:to>
      <xdr:col>10</xdr:col>
      <xdr:colOff>365760</xdr:colOff>
      <xdr:row>26</xdr:row>
      <xdr:rowOff>53190</xdr:rowOff>
    </xdr:to>
    <xdr:graphicFrame macro="">
      <xdr:nvGraphicFramePr>
        <xdr:cNvPr id="3" name="4 Gráfico">
          <a:extLst>
            <a:ext uri="{FF2B5EF4-FFF2-40B4-BE49-F238E27FC236}">
              <a16:creationId xmlns:a16="http://schemas.microsoft.com/office/drawing/2014/main" id="{E0E27F13-3B7C-4553-94B9-13E257DD9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739139</xdr:colOff>
      <xdr:row>1</xdr:row>
      <xdr:rowOff>44575</xdr:rowOff>
    </xdr:from>
    <xdr:to>
      <xdr:col>3</xdr:col>
      <xdr:colOff>701040</xdr:colOff>
      <xdr:row>3</xdr:row>
      <xdr:rowOff>106680</xdr:rowOff>
    </xdr:to>
    <xdr:pic>
      <xdr:nvPicPr>
        <xdr:cNvPr id="4" name="1 Imagen">
          <a:extLst>
            <a:ext uri="{FF2B5EF4-FFF2-40B4-BE49-F238E27FC236}">
              <a16:creationId xmlns:a16="http://schemas.microsoft.com/office/drawing/2014/main" id="{B060ECDB-22C5-42DB-8BC4-6F73958C0623}"/>
            </a:ext>
          </a:extLst>
        </xdr:cNvPr>
        <xdr:cNvPicPr>
          <a:picLocks noChangeAspect="1"/>
        </xdr:cNvPicPr>
      </xdr:nvPicPr>
      <xdr:blipFill rotWithShape="1">
        <a:blip xmlns:r="http://schemas.openxmlformats.org/officeDocument/2006/relationships" r:embed="rId3"/>
        <a:srcRect l="7463" r="1" b="2849"/>
        <a:stretch/>
      </xdr:blipFill>
      <xdr:spPr>
        <a:xfrm>
          <a:off x="2324099" y="417955"/>
          <a:ext cx="807721" cy="427865"/>
        </a:xfrm>
        <a:prstGeom prst="rect">
          <a:avLst/>
        </a:prstGeom>
      </xdr:spPr>
    </xdr:pic>
    <xdr:clientData/>
  </xdr:twoCellAnchor>
  <xdr:twoCellAnchor>
    <xdr:from>
      <xdr:col>1</xdr:col>
      <xdr:colOff>26223</xdr:colOff>
      <xdr:row>0</xdr:row>
      <xdr:rowOff>182763</xdr:rowOff>
    </xdr:from>
    <xdr:to>
      <xdr:col>2</xdr:col>
      <xdr:colOff>698947</xdr:colOff>
      <xdr:row>4</xdr:row>
      <xdr:rowOff>126999</xdr:rowOff>
    </xdr:to>
    <xdr:grpSp>
      <xdr:nvGrpSpPr>
        <xdr:cNvPr id="5" name="Grupo 4">
          <a:extLst>
            <a:ext uri="{FF2B5EF4-FFF2-40B4-BE49-F238E27FC236}">
              <a16:creationId xmlns:a16="http://schemas.microsoft.com/office/drawing/2014/main" id="{A1D7D771-8C80-424D-807F-530CC7CAE794}"/>
            </a:ext>
          </a:extLst>
        </xdr:cNvPr>
        <xdr:cNvGrpSpPr/>
      </xdr:nvGrpSpPr>
      <xdr:grpSpPr>
        <a:xfrm>
          <a:off x="140523" y="182763"/>
          <a:ext cx="1434724" cy="715761"/>
          <a:chOff x="56589" y="1726898"/>
          <a:chExt cx="2514600" cy="1378202"/>
        </a:xfrm>
      </xdr:grpSpPr>
      <xdr:sp macro="" textlink="">
        <xdr:nvSpPr>
          <xdr:cNvPr id="6" name="Pentágono 5">
            <a:extLst>
              <a:ext uri="{FF2B5EF4-FFF2-40B4-BE49-F238E27FC236}">
                <a16:creationId xmlns:a16="http://schemas.microsoft.com/office/drawing/2014/main" id="{76E14412-0675-143E-71FD-393B4F27479F}"/>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7" name="CuadroTexto 6">
            <a:extLst>
              <a:ext uri="{FF2B5EF4-FFF2-40B4-BE49-F238E27FC236}">
                <a16:creationId xmlns:a16="http://schemas.microsoft.com/office/drawing/2014/main" id="{8E3E7F06-4F8B-170F-E8B7-7C762A7E76F0}"/>
              </a:ext>
            </a:extLst>
          </xdr:cNvPr>
          <xdr:cNvSpPr txBox="1"/>
        </xdr:nvSpPr>
        <xdr:spPr>
          <a:xfrm>
            <a:off x="67867" y="1726898"/>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eaLnBrk="1" fontAlgn="auto" latinLnBrk="0" hangingPunct="1"/>
            <a:r>
              <a:rPr lang="es-ES" sz="1000" b="1">
                <a:solidFill>
                  <a:sysClr val="windowText" lastClr="000000"/>
                </a:solidFill>
                <a:effectLst/>
                <a:latin typeface="+mn-lt"/>
                <a:ea typeface="+mn-ea"/>
                <a:cs typeface="+mn-cs"/>
              </a:rPr>
              <a:t>Respel</a:t>
            </a:r>
            <a:r>
              <a:rPr lang="es-ES" sz="1000" b="1" baseline="0">
                <a:solidFill>
                  <a:sysClr val="windowText" lastClr="000000"/>
                </a:solidFill>
                <a:effectLst/>
                <a:latin typeface="+mn-lt"/>
                <a:ea typeface="+mn-ea"/>
                <a:cs typeface="+mn-cs"/>
              </a:rPr>
              <a:t> generados por tipo de generador</a:t>
            </a: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10</xdr:col>
      <xdr:colOff>289634</xdr:colOff>
      <xdr:row>1</xdr:row>
      <xdr:rowOff>136638</xdr:rowOff>
    </xdr:from>
    <xdr:to>
      <xdr:col>10</xdr:col>
      <xdr:colOff>975359</xdr:colOff>
      <xdr:row>3</xdr:row>
      <xdr:rowOff>50726</xdr:rowOff>
    </xdr:to>
    <xdr:sp macro="" textlink="">
      <xdr:nvSpPr>
        <xdr:cNvPr id="8" name="Rectángulo redondeado 3">
          <a:hlinkClick xmlns:r="http://schemas.openxmlformats.org/officeDocument/2006/relationships" r:id="rId4"/>
          <a:extLst>
            <a:ext uri="{FF2B5EF4-FFF2-40B4-BE49-F238E27FC236}">
              <a16:creationId xmlns:a16="http://schemas.microsoft.com/office/drawing/2014/main" id="{CD7DFB8B-A935-436C-9D82-15058EA90EFB}"/>
            </a:ext>
          </a:extLst>
        </xdr:cNvPr>
        <xdr:cNvSpPr/>
      </xdr:nvSpPr>
      <xdr:spPr>
        <a:xfrm>
          <a:off x="8206814" y="510018"/>
          <a:ext cx="685725" cy="279848"/>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161925</xdr:colOff>
      <xdr:row>16</xdr:row>
      <xdr:rowOff>62753</xdr:rowOff>
    </xdr:from>
    <xdr:to>
      <xdr:col>13</xdr:col>
      <xdr:colOff>134124</xdr:colOff>
      <xdr:row>26</xdr:row>
      <xdr:rowOff>53947</xdr:rowOff>
    </xdr:to>
    <xdr:graphicFrame macro="">
      <xdr:nvGraphicFramePr>
        <xdr:cNvPr id="3" name="4 Gráfico">
          <a:extLst>
            <a:ext uri="{FF2B5EF4-FFF2-40B4-BE49-F238E27FC236}">
              <a16:creationId xmlns:a16="http://schemas.microsoft.com/office/drawing/2014/main" id="{46493734-B602-475E-8644-FC91757C9B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466164</xdr:colOff>
      <xdr:row>26</xdr:row>
      <xdr:rowOff>192181</xdr:rowOff>
    </xdr:from>
    <xdr:to>
      <xdr:col>13</xdr:col>
      <xdr:colOff>695325</xdr:colOff>
      <xdr:row>40</xdr:row>
      <xdr:rowOff>47625</xdr:rowOff>
    </xdr:to>
    <xdr:graphicFrame macro="">
      <xdr:nvGraphicFramePr>
        <xdr:cNvPr id="4" name="5 Gráfico">
          <a:extLst>
            <a:ext uri="{FF2B5EF4-FFF2-40B4-BE49-F238E27FC236}">
              <a16:creationId xmlns:a16="http://schemas.microsoft.com/office/drawing/2014/main" id="{2D349CBC-FCCC-43B0-973E-4BA301DDD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1775760</xdr:colOff>
      <xdr:row>1</xdr:row>
      <xdr:rowOff>35610</xdr:rowOff>
    </xdr:from>
    <xdr:to>
      <xdr:col>1</xdr:col>
      <xdr:colOff>2645037</xdr:colOff>
      <xdr:row>3</xdr:row>
      <xdr:rowOff>110261</xdr:rowOff>
    </xdr:to>
    <xdr:pic>
      <xdr:nvPicPr>
        <xdr:cNvPr id="5" name="1 Imagen">
          <a:extLst>
            <a:ext uri="{FF2B5EF4-FFF2-40B4-BE49-F238E27FC236}">
              <a16:creationId xmlns:a16="http://schemas.microsoft.com/office/drawing/2014/main" id="{3996B313-0712-405D-973A-050E64DA7321}"/>
            </a:ext>
          </a:extLst>
        </xdr:cNvPr>
        <xdr:cNvPicPr>
          <a:picLocks noChangeAspect="1"/>
        </xdr:cNvPicPr>
      </xdr:nvPicPr>
      <xdr:blipFill>
        <a:blip xmlns:r="http://schemas.openxmlformats.org/officeDocument/2006/relationships" r:embed="rId3"/>
        <a:stretch>
          <a:fillRect/>
        </a:stretch>
      </xdr:blipFill>
      <xdr:spPr>
        <a:xfrm>
          <a:off x="1999878" y="223869"/>
          <a:ext cx="869277" cy="433239"/>
        </a:xfrm>
        <a:prstGeom prst="rect">
          <a:avLst/>
        </a:prstGeom>
      </xdr:spPr>
    </xdr:pic>
    <xdr:clientData/>
  </xdr:twoCellAnchor>
  <xdr:twoCellAnchor>
    <xdr:from>
      <xdr:col>1</xdr:col>
      <xdr:colOff>26223</xdr:colOff>
      <xdr:row>0</xdr:row>
      <xdr:rowOff>150480</xdr:rowOff>
    </xdr:from>
    <xdr:to>
      <xdr:col>1</xdr:col>
      <xdr:colOff>1622611</xdr:colOff>
      <xdr:row>4</xdr:row>
      <xdr:rowOff>158224</xdr:rowOff>
    </xdr:to>
    <xdr:grpSp>
      <xdr:nvGrpSpPr>
        <xdr:cNvPr id="6" name="Grupo 5">
          <a:extLst>
            <a:ext uri="{FF2B5EF4-FFF2-40B4-BE49-F238E27FC236}">
              <a16:creationId xmlns:a16="http://schemas.microsoft.com/office/drawing/2014/main" id="{EA2723A8-37D4-4975-B146-885F9765BD1C}"/>
            </a:ext>
          </a:extLst>
        </xdr:cNvPr>
        <xdr:cNvGrpSpPr/>
      </xdr:nvGrpSpPr>
      <xdr:grpSpPr>
        <a:xfrm>
          <a:off x="292923" y="150480"/>
          <a:ext cx="1596388" cy="788794"/>
          <a:chOff x="56589" y="1724617"/>
          <a:chExt cx="2514600" cy="1378201"/>
        </a:xfrm>
      </xdr:grpSpPr>
      <xdr:sp macro="" textlink="">
        <xdr:nvSpPr>
          <xdr:cNvPr id="7" name="Pentágono 5">
            <a:extLst>
              <a:ext uri="{FF2B5EF4-FFF2-40B4-BE49-F238E27FC236}">
                <a16:creationId xmlns:a16="http://schemas.microsoft.com/office/drawing/2014/main" id="{2EDF102C-7ACE-E6A2-2DAE-68200C8D0959}"/>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8" name="CuadroTexto 7">
            <a:extLst>
              <a:ext uri="{FF2B5EF4-FFF2-40B4-BE49-F238E27FC236}">
                <a16:creationId xmlns:a16="http://schemas.microsoft.com/office/drawing/2014/main" id="{6327D40B-7D6F-0094-2EAD-1886E5F6249D}"/>
              </a:ext>
            </a:extLst>
          </xdr:cNvPr>
          <xdr:cNvSpPr txBox="1"/>
        </xdr:nvSpPr>
        <xdr:spPr>
          <a:xfrm>
            <a:off x="67867" y="1724617"/>
            <a:ext cx="2289389" cy="1378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Respel</a:t>
            </a:r>
            <a:r>
              <a:rPr lang="es-ES" sz="1100" b="1" baseline="0">
                <a:solidFill>
                  <a:schemeClr val="dk1"/>
                </a:solidFill>
                <a:effectLst/>
                <a:latin typeface="+mn-lt"/>
                <a:ea typeface="+mn-ea"/>
                <a:cs typeface="+mn-cs"/>
              </a:rPr>
              <a:t> generados por corriente y estado de la materia</a:t>
            </a:r>
            <a:endParaRPr lang="es-CO" sz="1000">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12</xdr:col>
      <xdr:colOff>50724</xdr:colOff>
      <xdr:row>1</xdr:row>
      <xdr:rowOff>152775</xdr:rowOff>
    </xdr:from>
    <xdr:to>
      <xdr:col>12</xdr:col>
      <xdr:colOff>736449</xdr:colOff>
      <xdr:row>3</xdr:row>
      <xdr:rowOff>70449</xdr:rowOff>
    </xdr:to>
    <xdr:sp macro="" textlink="">
      <xdr:nvSpPr>
        <xdr:cNvPr id="9" name="Rectángulo redondeado 3">
          <a:hlinkClick xmlns:r="http://schemas.openxmlformats.org/officeDocument/2006/relationships" r:id="rId4"/>
          <a:extLst>
            <a:ext uri="{FF2B5EF4-FFF2-40B4-BE49-F238E27FC236}">
              <a16:creationId xmlns:a16="http://schemas.microsoft.com/office/drawing/2014/main" id="{BAD09D80-D934-4F25-9958-8ABD0C7F9DCE}"/>
            </a:ext>
          </a:extLst>
        </xdr:cNvPr>
        <xdr:cNvSpPr/>
      </xdr:nvSpPr>
      <xdr:spPr>
        <a:xfrm>
          <a:off x="14053595" y="341034"/>
          <a:ext cx="685725" cy="276262"/>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twoCellAnchor>
    <xdr:from>
      <xdr:col>7</xdr:col>
      <xdr:colOff>175657</xdr:colOff>
      <xdr:row>5</xdr:row>
      <xdr:rowOff>6626</xdr:rowOff>
    </xdr:from>
    <xdr:to>
      <xdr:col>13</xdr:col>
      <xdr:colOff>118442</xdr:colOff>
      <xdr:row>16</xdr:row>
      <xdr:rowOff>84806</xdr:rowOff>
    </xdr:to>
    <xdr:graphicFrame macro="">
      <xdr:nvGraphicFramePr>
        <xdr:cNvPr id="10" name="1 Gráfico">
          <a:extLst>
            <a:ext uri="{FF2B5EF4-FFF2-40B4-BE49-F238E27FC236}">
              <a16:creationId xmlns:a16="http://schemas.microsoft.com/office/drawing/2014/main" id="{1A800406-15C3-4DCF-8DA1-D52ECCCC7C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619125</xdr:colOff>
      <xdr:row>6</xdr:row>
      <xdr:rowOff>19049</xdr:rowOff>
    </xdr:from>
    <xdr:to>
      <xdr:col>17</xdr:col>
      <xdr:colOff>19049</xdr:colOff>
      <xdr:row>96</xdr:row>
      <xdr:rowOff>76200</xdr:rowOff>
    </xdr:to>
    <xdr:graphicFrame macro="">
      <xdr:nvGraphicFramePr>
        <xdr:cNvPr id="2" name="4 Gráfico">
          <a:extLst>
            <a:ext uri="{FF2B5EF4-FFF2-40B4-BE49-F238E27FC236}">
              <a16:creationId xmlns:a16="http://schemas.microsoft.com/office/drawing/2014/main" id="{F6D72007-149F-4042-A28B-DA70D16C30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1775760</xdr:colOff>
      <xdr:row>1</xdr:row>
      <xdr:rowOff>35610</xdr:rowOff>
    </xdr:from>
    <xdr:to>
      <xdr:col>1</xdr:col>
      <xdr:colOff>2645037</xdr:colOff>
      <xdr:row>3</xdr:row>
      <xdr:rowOff>110261</xdr:rowOff>
    </xdr:to>
    <xdr:pic>
      <xdr:nvPicPr>
        <xdr:cNvPr id="4" name="1 Imagen">
          <a:extLst>
            <a:ext uri="{FF2B5EF4-FFF2-40B4-BE49-F238E27FC236}">
              <a16:creationId xmlns:a16="http://schemas.microsoft.com/office/drawing/2014/main" id="{521E4C70-F0CB-4167-BB8D-C9DC4A7C6B01}"/>
            </a:ext>
          </a:extLst>
        </xdr:cNvPr>
        <xdr:cNvPicPr>
          <a:picLocks noChangeAspect="1"/>
        </xdr:cNvPicPr>
      </xdr:nvPicPr>
      <xdr:blipFill>
        <a:blip xmlns:r="http://schemas.openxmlformats.org/officeDocument/2006/relationships" r:embed="rId2"/>
        <a:stretch>
          <a:fillRect/>
        </a:stretch>
      </xdr:blipFill>
      <xdr:spPr>
        <a:xfrm>
          <a:off x="2042460" y="235635"/>
          <a:ext cx="869277" cy="455651"/>
        </a:xfrm>
        <a:prstGeom prst="rect">
          <a:avLst/>
        </a:prstGeom>
      </xdr:spPr>
    </xdr:pic>
    <xdr:clientData/>
  </xdr:twoCellAnchor>
  <xdr:twoCellAnchor>
    <xdr:from>
      <xdr:col>1</xdr:col>
      <xdr:colOff>26223</xdr:colOff>
      <xdr:row>0</xdr:row>
      <xdr:rowOff>150480</xdr:rowOff>
    </xdr:from>
    <xdr:to>
      <xdr:col>1</xdr:col>
      <xdr:colOff>1622611</xdr:colOff>
      <xdr:row>4</xdr:row>
      <xdr:rowOff>158224</xdr:rowOff>
    </xdr:to>
    <xdr:grpSp>
      <xdr:nvGrpSpPr>
        <xdr:cNvPr id="5" name="Grupo 4">
          <a:extLst>
            <a:ext uri="{FF2B5EF4-FFF2-40B4-BE49-F238E27FC236}">
              <a16:creationId xmlns:a16="http://schemas.microsoft.com/office/drawing/2014/main" id="{92D84079-4C7C-4B15-86E0-2D6B9404EFD8}"/>
            </a:ext>
          </a:extLst>
        </xdr:cNvPr>
        <xdr:cNvGrpSpPr/>
      </xdr:nvGrpSpPr>
      <xdr:grpSpPr>
        <a:xfrm>
          <a:off x="426273" y="150480"/>
          <a:ext cx="1596388" cy="788794"/>
          <a:chOff x="56589" y="1724617"/>
          <a:chExt cx="2514600" cy="1378201"/>
        </a:xfrm>
      </xdr:grpSpPr>
      <xdr:sp macro="" textlink="">
        <xdr:nvSpPr>
          <xdr:cNvPr id="6" name="Pentágono 5">
            <a:extLst>
              <a:ext uri="{FF2B5EF4-FFF2-40B4-BE49-F238E27FC236}">
                <a16:creationId xmlns:a16="http://schemas.microsoft.com/office/drawing/2014/main" id="{58FC68C3-F055-A95A-68B3-FA3894014317}"/>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7" name="CuadroTexto 6">
            <a:extLst>
              <a:ext uri="{FF2B5EF4-FFF2-40B4-BE49-F238E27FC236}">
                <a16:creationId xmlns:a16="http://schemas.microsoft.com/office/drawing/2014/main" id="{6D2BD497-B3FC-6056-6E1A-98DAB78B7E6B}"/>
              </a:ext>
            </a:extLst>
          </xdr:cNvPr>
          <xdr:cNvSpPr txBox="1"/>
        </xdr:nvSpPr>
        <xdr:spPr>
          <a:xfrm>
            <a:off x="67867" y="1724617"/>
            <a:ext cx="2289389" cy="1378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Respel</a:t>
            </a:r>
            <a:r>
              <a:rPr lang="es-ES" sz="1100" b="1" baseline="0">
                <a:solidFill>
                  <a:schemeClr val="dk1"/>
                </a:solidFill>
                <a:effectLst/>
                <a:latin typeface="+mn-lt"/>
                <a:ea typeface="+mn-ea"/>
                <a:cs typeface="+mn-cs"/>
              </a:rPr>
              <a:t> generados por corriente y estado de la materia</a:t>
            </a:r>
            <a:endParaRPr lang="es-CO" sz="1000">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12</xdr:col>
      <xdr:colOff>50724</xdr:colOff>
      <xdr:row>1</xdr:row>
      <xdr:rowOff>152775</xdr:rowOff>
    </xdr:from>
    <xdr:to>
      <xdr:col>12</xdr:col>
      <xdr:colOff>736449</xdr:colOff>
      <xdr:row>3</xdr:row>
      <xdr:rowOff>70449</xdr:rowOff>
    </xdr:to>
    <xdr:sp macro="" textlink="">
      <xdr:nvSpPr>
        <xdr:cNvPr id="8" name="Rectángulo redondeado 3">
          <a:hlinkClick xmlns:r="http://schemas.openxmlformats.org/officeDocument/2006/relationships" r:id="rId3"/>
          <a:extLst>
            <a:ext uri="{FF2B5EF4-FFF2-40B4-BE49-F238E27FC236}">
              <a16:creationId xmlns:a16="http://schemas.microsoft.com/office/drawing/2014/main" id="{041274E2-217B-46D0-B58D-3F5E47268C7C}"/>
            </a:ext>
          </a:extLst>
        </xdr:cNvPr>
        <xdr:cNvSpPr/>
      </xdr:nvSpPr>
      <xdr:spPr>
        <a:xfrm>
          <a:off x="12547524" y="352800"/>
          <a:ext cx="685725" cy="29867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124012</xdr:colOff>
      <xdr:row>5</xdr:row>
      <xdr:rowOff>8965</xdr:rowOff>
    </xdr:from>
    <xdr:to>
      <xdr:col>15</xdr:col>
      <xdr:colOff>56030</xdr:colOff>
      <xdr:row>21</xdr:row>
      <xdr:rowOff>201706</xdr:rowOff>
    </xdr:to>
    <xdr:graphicFrame macro="">
      <xdr:nvGraphicFramePr>
        <xdr:cNvPr id="2" name="3 Gráfico">
          <a:extLst>
            <a:ext uri="{FF2B5EF4-FFF2-40B4-BE49-F238E27FC236}">
              <a16:creationId xmlns:a16="http://schemas.microsoft.com/office/drawing/2014/main" id="{482735A2-BA61-483A-800C-E092B9DD9B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331695</xdr:colOff>
      <xdr:row>24</xdr:row>
      <xdr:rowOff>2240</xdr:rowOff>
    </xdr:from>
    <xdr:to>
      <xdr:col>15</xdr:col>
      <xdr:colOff>526677</xdr:colOff>
      <xdr:row>41</xdr:row>
      <xdr:rowOff>0</xdr:rowOff>
    </xdr:to>
    <xdr:graphicFrame macro="">
      <xdr:nvGraphicFramePr>
        <xdr:cNvPr id="3" name="8 Gráfico">
          <a:extLst>
            <a:ext uri="{FF2B5EF4-FFF2-40B4-BE49-F238E27FC236}">
              <a16:creationId xmlns:a16="http://schemas.microsoft.com/office/drawing/2014/main" id="{831C6300-9804-4757-8F93-EC83795434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1668184</xdr:colOff>
      <xdr:row>1</xdr:row>
      <xdr:rowOff>44575</xdr:rowOff>
    </xdr:from>
    <xdr:to>
      <xdr:col>1</xdr:col>
      <xdr:colOff>2537461</xdr:colOff>
      <xdr:row>3</xdr:row>
      <xdr:rowOff>119226</xdr:rowOff>
    </xdr:to>
    <xdr:pic>
      <xdr:nvPicPr>
        <xdr:cNvPr id="4" name="1 Imagen">
          <a:extLst>
            <a:ext uri="{FF2B5EF4-FFF2-40B4-BE49-F238E27FC236}">
              <a16:creationId xmlns:a16="http://schemas.microsoft.com/office/drawing/2014/main" id="{AC27EC20-A603-4724-9566-2BE6F963DD56}"/>
            </a:ext>
          </a:extLst>
        </xdr:cNvPr>
        <xdr:cNvPicPr>
          <a:picLocks noChangeAspect="1"/>
        </xdr:cNvPicPr>
      </xdr:nvPicPr>
      <xdr:blipFill>
        <a:blip xmlns:r="http://schemas.openxmlformats.org/officeDocument/2006/relationships" r:embed="rId3"/>
        <a:stretch>
          <a:fillRect/>
        </a:stretch>
      </xdr:blipFill>
      <xdr:spPr>
        <a:xfrm>
          <a:off x="1927264" y="235075"/>
          <a:ext cx="869277" cy="440411"/>
        </a:xfrm>
        <a:prstGeom prst="rect">
          <a:avLst/>
        </a:prstGeom>
      </xdr:spPr>
    </xdr:pic>
    <xdr:clientData/>
  </xdr:twoCellAnchor>
  <xdr:twoCellAnchor>
    <xdr:from>
      <xdr:col>1</xdr:col>
      <xdr:colOff>26223</xdr:colOff>
      <xdr:row>0</xdr:row>
      <xdr:rowOff>140246</xdr:rowOff>
    </xdr:from>
    <xdr:to>
      <xdr:col>1</xdr:col>
      <xdr:colOff>1622611</xdr:colOff>
      <xdr:row>4</xdr:row>
      <xdr:rowOff>98609</xdr:rowOff>
    </xdr:to>
    <xdr:grpSp>
      <xdr:nvGrpSpPr>
        <xdr:cNvPr id="5" name="Grupo 4">
          <a:extLst>
            <a:ext uri="{FF2B5EF4-FFF2-40B4-BE49-F238E27FC236}">
              <a16:creationId xmlns:a16="http://schemas.microsoft.com/office/drawing/2014/main" id="{10BD61E6-E6F3-4B75-B762-C40E07B8019E}"/>
            </a:ext>
          </a:extLst>
        </xdr:cNvPr>
        <xdr:cNvGrpSpPr/>
      </xdr:nvGrpSpPr>
      <xdr:grpSpPr>
        <a:xfrm>
          <a:off x="328782" y="140246"/>
          <a:ext cx="1596388" cy="731569"/>
          <a:chOff x="56589" y="1697327"/>
          <a:chExt cx="2514600" cy="1378202"/>
        </a:xfrm>
      </xdr:grpSpPr>
      <xdr:sp macro="" textlink="">
        <xdr:nvSpPr>
          <xdr:cNvPr id="6" name="Pentágono 5">
            <a:extLst>
              <a:ext uri="{FF2B5EF4-FFF2-40B4-BE49-F238E27FC236}">
                <a16:creationId xmlns:a16="http://schemas.microsoft.com/office/drawing/2014/main" id="{34AC22DE-7D2F-E8F5-9C70-060480834641}"/>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7" name="CuadroTexto 6">
            <a:extLst>
              <a:ext uri="{FF2B5EF4-FFF2-40B4-BE49-F238E27FC236}">
                <a16:creationId xmlns:a16="http://schemas.microsoft.com/office/drawing/2014/main" id="{227D4109-FD64-0960-1DA9-E7CC9A10DBD2}"/>
              </a:ext>
            </a:extLst>
          </xdr:cNvPr>
          <xdr:cNvSpPr txBox="1"/>
        </xdr:nvSpPr>
        <xdr:spPr>
          <a:xfrm>
            <a:off x="67867" y="1697327"/>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Respel</a:t>
            </a:r>
            <a:r>
              <a:rPr lang="es-ES" sz="1100" b="1" baseline="0">
                <a:solidFill>
                  <a:schemeClr val="dk1"/>
                </a:solidFill>
                <a:effectLst/>
                <a:latin typeface="+mn-lt"/>
                <a:ea typeface="+mn-ea"/>
                <a:cs typeface="+mn-cs"/>
              </a:rPr>
              <a:t> generados por código CIIU y estado de la materia</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12</xdr:col>
      <xdr:colOff>50724</xdr:colOff>
      <xdr:row>1</xdr:row>
      <xdr:rowOff>152775</xdr:rowOff>
    </xdr:from>
    <xdr:to>
      <xdr:col>12</xdr:col>
      <xdr:colOff>736449</xdr:colOff>
      <xdr:row>3</xdr:row>
      <xdr:rowOff>70449</xdr:rowOff>
    </xdr:to>
    <xdr:sp macro="" textlink="">
      <xdr:nvSpPr>
        <xdr:cNvPr id="8" name="Rectángulo redondeado 3">
          <a:hlinkClick xmlns:r="http://schemas.openxmlformats.org/officeDocument/2006/relationships" r:id="rId4"/>
          <a:extLst>
            <a:ext uri="{FF2B5EF4-FFF2-40B4-BE49-F238E27FC236}">
              <a16:creationId xmlns:a16="http://schemas.microsoft.com/office/drawing/2014/main" id="{F87F7F74-6E74-42D5-AC41-63A91A0919F9}"/>
            </a:ext>
          </a:extLst>
        </xdr:cNvPr>
        <xdr:cNvSpPr/>
      </xdr:nvSpPr>
      <xdr:spPr>
        <a:xfrm>
          <a:off x="12783744" y="343275"/>
          <a:ext cx="685725" cy="28343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460338</xdr:colOff>
      <xdr:row>4</xdr:row>
      <xdr:rowOff>189006</xdr:rowOff>
    </xdr:from>
    <xdr:to>
      <xdr:col>17</xdr:col>
      <xdr:colOff>291353</xdr:colOff>
      <xdr:row>20</xdr:row>
      <xdr:rowOff>78441</xdr:rowOff>
    </xdr:to>
    <xdr:graphicFrame macro="">
      <xdr:nvGraphicFramePr>
        <xdr:cNvPr id="2" name="1 Gráfico">
          <a:extLst>
            <a:ext uri="{FF2B5EF4-FFF2-40B4-BE49-F238E27FC236}">
              <a16:creationId xmlns:a16="http://schemas.microsoft.com/office/drawing/2014/main" id="{FA4A243C-3353-47CF-8408-32BB2665A5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225013</xdr:colOff>
      <xdr:row>20</xdr:row>
      <xdr:rowOff>66339</xdr:rowOff>
    </xdr:from>
    <xdr:to>
      <xdr:col>16</xdr:col>
      <xdr:colOff>571499</xdr:colOff>
      <xdr:row>39</xdr:row>
      <xdr:rowOff>56029</xdr:rowOff>
    </xdr:to>
    <xdr:graphicFrame macro="">
      <xdr:nvGraphicFramePr>
        <xdr:cNvPr id="4" name="8 Gráfico">
          <a:extLst>
            <a:ext uri="{FF2B5EF4-FFF2-40B4-BE49-F238E27FC236}">
              <a16:creationId xmlns:a16="http://schemas.microsoft.com/office/drawing/2014/main" id="{33CC0BEE-6A3E-48FB-9E6F-9CF114097A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532804</xdr:colOff>
      <xdr:row>1</xdr:row>
      <xdr:rowOff>52195</xdr:rowOff>
    </xdr:from>
    <xdr:to>
      <xdr:col>3</xdr:col>
      <xdr:colOff>472441</xdr:colOff>
      <xdr:row>3</xdr:row>
      <xdr:rowOff>126846</xdr:rowOff>
    </xdr:to>
    <xdr:pic>
      <xdr:nvPicPr>
        <xdr:cNvPr id="3" name="1 Imagen">
          <a:extLst>
            <a:ext uri="{FF2B5EF4-FFF2-40B4-BE49-F238E27FC236}">
              <a16:creationId xmlns:a16="http://schemas.microsoft.com/office/drawing/2014/main" id="{6807BB53-F481-47A7-AFCF-308DB3F1DFA0}"/>
            </a:ext>
          </a:extLst>
        </xdr:cNvPr>
        <xdr:cNvPicPr>
          <a:picLocks noChangeAspect="1"/>
        </xdr:cNvPicPr>
      </xdr:nvPicPr>
      <xdr:blipFill>
        <a:blip xmlns:r="http://schemas.openxmlformats.org/officeDocument/2006/relationships" r:embed="rId3"/>
        <a:stretch>
          <a:fillRect/>
        </a:stretch>
      </xdr:blipFill>
      <xdr:spPr>
        <a:xfrm>
          <a:off x="1820584" y="242695"/>
          <a:ext cx="869277" cy="440411"/>
        </a:xfrm>
        <a:prstGeom prst="rect">
          <a:avLst/>
        </a:prstGeom>
      </xdr:spPr>
    </xdr:pic>
    <xdr:clientData/>
  </xdr:twoCellAnchor>
  <xdr:twoCellAnchor>
    <xdr:from>
      <xdr:col>0</xdr:col>
      <xdr:colOff>160020</xdr:colOff>
      <xdr:row>0</xdr:row>
      <xdr:rowOff>155486</xdr:rowOff>
    </xdr:from>
    <xdr:to>
      <xdr:col>2</xdr:col>
      <xdr:colOff>449580</xdr:colOff>
      <xdr:row>4</xdr:row>
      <xdr:rowOff>113849</xdr:rowOff>
    </xdr:to>
    <xdr:grpSp>
      <xdr:nvGrpSpPr>
        <xdr:cNvPr id="5" name="Grupo 4">
          <a:extLst>
            <a:ext uri="{FF2B5EF4-FFF2-40B4-BE49-F238E27FC236}">
              <a16:creationId xmlns:a16="http://schemas.microsoft.com/office/drawing/2014/main" id="{36516AB2-6C80-420F-A40A-812B6B74A7E6}"/>
            </a:ext>
          </a:extLst>
        </xdr:cNvPr>
        <xdr:cNvGrpSpPr/>
      </xdr:nvGrpSpPr>
      <xdr:grpSpPr>
        <a:xfrm>
          <a:off x="160020" y="155486"/>
          <a:ext cx="1544619" cy="731569"/>
          <a:chOff x="-39586" y="1697327"/>
          <a:chExt cx="2610775" cy="1378202"/>
        </a:xfrm>
      </xdr:grpSpPr>
      <xdr:sp macro="" textlink="">
        <xdr:nvSpPr>
          <xdr:cNvPr id="6" name="Pentágono 5">
            <a:extLst>
              <a:ext uri="{FF2B5EF4-FFF2-40B4-BE49-F238E27FC236}">
                <a16:creationId xmlns:a16="http://schemas.microsoft.com/office/drawing/2014/main" id="{30BA1542-5EF9-EA78-4759-3C9683A41ADC}"/>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7" name="CuadroTexto 6">
            <a:extLst>
              <a:ext uri="{FF2B5EF4-FFF2-40B4-BE49-F238E27FC236}">
                <a16:creationId xmlns:a16="http://schemas.microsoft.com/office/drawing/2014/main" id="{66685483-C964-0F4E-7A5F-6895C2F8A684}"/>
              </a:ext>
            </a:extLst>
          </xdr:cNvPr>
          <xdr:cNvSpPr txBox="1"/>
        </xdr:nvSpPr>
        <xdr:spPr>
          <a:xfrm>
            <a:off x="-39586" y="1697327"/>
            <a:ext cx="2396842"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Respel</a:t>
            </a:r>
            <a:r>
              <a:rPr lang="es-ES" sz="1100" b="1" baseline="0">
                <a:solidFill>
                  <a:schemeClr val="dk1"/>
                </a:solidFill>
                <a:effectLst/>
                <a:latin typeface="+mn-lt"/>
                <a:ea typeface="+mn-ea"/>
                <a:cs typeface="+mn-cs"/>
              </a:rPr>
              <a:t> generados por municipio y estado de la materia</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12</xdr:col>
      <xdr:colOff>50724</xdr:colOff>
      <xdr:row>1</xdr:row>
      <xdr:rowOff>152775</xdr:rowOff>
    </xdr:from>
    <xdr:to>
      <xdr:col>12</xdr:col>
      <xdr:colOff>736449</xdr:colOff>
      <xdr:row>3</xdr:row>
      <xdr:rowOff>70449</xdr:rowOff>
    </xdr:to>
    <xdr:sp macro="" textlink="">
      <xdr:nvSpPr>
        <xdr:cNvPr id="8" name="Rectángulo redondeado 3">
          <a:hlinkClick xmlns:r="http://schemas.openxmlformats.org/officeDocument/2006/relationships" r:id="rId4"/>
          <a:extLst>
            <a:ext uri="{FF2B5EF4-FFF2-40B4-BE49-F238E27FC236}">
              <a16:creationId xmlns:a16="http://schemas.microsoft.com/office/drawing/2014/main" id="{4FC26BCE-81C7-468B-A27B-477AFF692C80}"/>
            </a:ext>
          </a:extLst>
        </xdr:cNvPr>
        <xdr:cNvSpPr/>
      </xdr:nvSpPr>
      <xdr:spPr>
        <a:xfrm>
          <a:off x="12661824" y="343275"/>
          <a:ext cx="685725" cy="28343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95250</xdr:colOff>
      <xdr:row>5</xdr:row>
      <xdr:rowOff>0</xdr:rowOff>
    </xdr:from>
    <xdr:to>
      <xdr:col>13</xdr:col>
      <xdr:colOff>90097</xdr:colOff>
      <xdr:row>22</xdr:row>
      <xdr:rowOff>63519</xdr:rowOff>
    </xdr:to>
    <xdr:graphicFrame macro="">
      <xdr:nvGraphicFramePr>
        <xdr:cNvPr id="2" name="1 Gráfico">
          <a:extLst>
            <a:ext uri="{FF2B5EF4-FFF2-40B4-BE49-F238E27FC236}">
              <a16:creationId xmlns:a16="http://schemas.microsoft.com/office/drawing/2014/main" id="{69592740-F49C-4457-A363-7F260173D2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105410</xdr:colOff>
      <xdr:row>22</xdr:row>
      <xdr:rowOff>144780</xdr:rowOff>
    </xdr:from>
    <xdr:to>
      <xdr:col>13</xdr:col>
      <xdr:colOff>105410</xdr:colOff>
      <xdr:row>37</xdr:row>
      <xdr:rowOff>50453</xdr:rowOff>
    </xdr:to>
    <xdr:graphicFrame macro="">
      <xdr:nvGraphicFramePr>
        <xdr:cNvPr id="3" name="2 Gráfico">
          <a:extLst>
            <a:ext uri="{FF2B5EF4-FFF2-40B4-BE49-F238E27FC236}">
              <a16:creationId xmlns:a16="http://schemas.microsoft.com/office/drawing/2014/main" id="{A42B9B67-B781-43E4-9AF2-DAA1443E20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1668184</xdr:colOff>
      <xdr:row>1</xdr:row>
      <xdr:rowOff>44575</xdr:rowOff>
    </xdr:from>
    <xdr:to>
      <xdr:col>1</xdr:col>
      <xdr:colOff>2537461</xdr:colOff>
      <xdr:row>3</xdr:row>
      <xdr:rowOff>119226</xdr:rowOff>
    </xdr:to>
    <xdr:pic>
      <xdr:nvPicPr>
        <xdr:cNvPr id="4" name="1 Imagen">
          <a:extLst>
            <a:ext uri="{FF2B5EF4-FFF2-40B4-BE49-F238E27FC236}">
              <a16:creationId xmlns:a16="http://schemas.microsoft.com/office/drawing/2014/main" id="{E81A8CD7-B459-44D2-9B71-7DACEB1C3985}"/>
            </a:ext>
          </a:extLst>
        </xdr:cNvPr>
        <xdr:cNvPicPr>
          <a:picLocks noChangeAspect="1"/>
        </xdr:cNvPicPr>
      </xdr:nvPicPr>
      <xdr:blipFill>
        <a:blip xmlns:r="http://schemas.openxmlformats.org/officeDocument/2006/relationships" r:embed="rId3"/>
        <a:stretch>
          <a:fillRect/>
        </a:stretch>
      </xdr:blipFill>
      <xdr:spPr>
        <a:xfrm>
          <a:off x="1287184" y="235075"/>
          <a:ext cx="869277" cy="440411"/>
        </a:xfrm>
        <a:prstGeom prst="rect">
          <a:avLst/>
        </a:prstGeom>
      </xdr:spPr>
    </xdr:pic>
    <xdr:clientData/>
  </xdr:twoCellAnchor>
  <xdr:twoCellAnchor>
    <xdr:from>
      <xdr:col>1</xdr:col>
      <xdr:colOff>26222</xdr:colOff>
      <xdr:row>0</xdr:row>
      <xdr:rowOff>155486</xdr:rowOff>
    </xdr:from>
    <xdr:to>
      <xdr:col>1</xdr:col>
      <xdr:colOff>1539240</xdr:colOff>
      <xdr:row>4</xdr:row>
      <xdr:rowOff>113849</xdr:rowOff>
    </xdr:to>
    <xdr:grpSp>
      <xdr:nvGrpSpPr>
        <xdr:cNvPr id="5" name="Grupo 4">
          <a:extLst>
            <a:ext uri="{FF2B5EF4-FFF2-40B4-BE49-F238E27FC236}">
              <a16:creationId xmlns:a16="http://schemas.microsoft.com/office/drawing/2014/main" id="{005004E0-ED58-49CB-A8CF-882928722C59}"/>
            </a:ext>
          </a:extLst>
        </xdr:cNvPr>
        <xdr:cNvGrpSpPr/>
      </xdr:nvGrpSpPr>
      <xdr:grpSpPr>
        <a:xfrm>
          <a:off x="454847" y="155486"/>
          <a:ext cx="1513018" cy="729888"/>
          <a:chOff x="56589" y="1697327"/>
          <a:chExt cx="2514600" cy="1378202"/>
        </a:xfrm>
      </xdr:grpSpPr>
      <xdr:sp macro="" textlink="">
        <xdr:nvSpPr>
          <xdr:cNvPr id="6" name="Pentágono 5">
            <a:extLst>
              <a:ext uri="{FF2B5EF4-FFF2-40B4-BE49-F238E27FC236}">
                <a16:creationId xmlns:a16="http://schemas.microsoft.com/office/drawing/2014/main" id="{A1D94127-7281-F559-F3ED-D5DBA351C626}"/>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7" name="CuadroTexto 6">
            <a:extLst>
              <a:ext uri="{FF2B5EF4-FFF2-40B4-BE49-F238E27FC236}">
                <a16:creationId xmlns:a16="http://schemas.microsoft.com/office/drawing/2014/main" id="{7A0C8215-6B05-D743-33F0-65B49EC7CFA6}"/>
              </a:ext>
            </a:extLst>
          </xdr:cNvPr>
          <xdr:cNvSpPr txBox="1"/>
        </xdr:nvSpPr>
        <xdr:spPr>
          <a:xfrm>
            <a:off x="67867" y="1697327"/>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Respel</a:t>
            </a:r>
            <a:r>
              <a:rPr lang="es-ES" sz="1100" b="1" baseline="0">
                <a:solidFill>
                  <a:schemeClr val="dk1"/>
                </a:solidFill>
                <a:effectLst/>
                <a:latin typeface="+mn-lt"/>
                <a:ea typeface="+mn-ea"/>
                <a:cs typeface="+mn-cs"/>
              </a:rPr>
              <a:t> generados por CIIU y tipo de manejo</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12</xdr:col>
      <xdr:colOff>50724</xdr:colOff>
      <xdr:row>1</xdr:row>
      <xdr:rowOff>152775</xdr:rowOff>
    </xdr:from>
    <xdr:to>
      <xdr:col>12</xdr:col>
      <xdr:colOff>736449</xdr:colOff>
      <xdr:row>3</xdr:row>
      <xdr:rowOff>70449</xdr:rowOff>
    </xdr:to>
    <xdr:sp macro="" textlink="">
      <xdr:nvSpPr>
        <xdr:cNvPr id="8" name="Rectángulo redondeado 3">
          <a:hlinkClick xmlns:r="http://schemas.openxmlformats.org/officeDocument/2006/relationships" r:id="rId4"/>
          <a:extLst>
            <a:ext uri="{FF2B5EF4-FFF2-40B4-BE49-F238E27FC236}">
              <a16:creationId xmlns:a16="http://schemas.microsoft.com/office/drawing/2014/main" id="{AED52424-5742-417F-8DF6-2B0B6246242A}"/>
            </a:ext>
          </a:extLst>
        </xdr:cNvPr>
        <xdr:cNvSpPr/>
      </xdr:nvSpPr>
      <xdr:spPr>
        <a:xfrm>
          <a:off x="8272704" y="343275"/>
          <a:ext cx="685725" cy="28343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95251</xdr:colOff>
      <xdr:row>4</xdr:row>
      <xdr:rowOff>181610</xdr:rowOff>
    </xdr:from>
    <xdr:to>
      <xdr:col>17</xdr:col>
      <xdr:colOff>100853</xdr:colOff>
      <xdr:row>19</xdr:row>
      <xdr:rowOff>190500</xdr:rowOff>
    </xdr:to>
    <xdr:graphicFrame macro="">
      <xdr:nvGraphicFramePr>
        <xdr:cNvPr id="2" name="2 Gráfico">
          <a:extLst>
            <a:ext uri="{FF2B5EF4-FFF2-40B4-BE49-F238E27FC236}">
              <a16:creationId xmlns:a16="http://schemas.microsoft.com/office/drawing/2014/main" id="{4E6C6E58-F0E3-4760-95D0-964FCBE102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1668184</xdr:colOff>
      <xdr:row>1</xdr:row>
      <xdr:rowOff>44575</xdr:rowOff>
    </xdr:from>
    <xdr:to>
      <xdr:col>1</xdr:col>
      <xdr:colOff>2537461</xdr:colOff>
      <xdr:row>3</xdr:row>
      <xdr:rowOff>119226</xdr:rowOff>
    </xdr:to>
    <xdr:pic>
      <xdr:nvPicPr>
        <xdr:cNvPr id="3" name="1 Imagen">
          <a:extLst>
            <a:ext uri="{FF2B5EF4-FFF2-40B4-BE49-F238E27FC236}">
              <a16:creationId xmlns:a16="http://schemas.microsoft.com/office/drawing/2014/main" id="{E6DFD24B-6C17-4D74-BEFF-021711E40B81}"/>
            </a:ext>
          </a:extLst>
        </xdr:cNvPr>
        <xdr:cNvPicPr>
          <a:picLocks noChangeAspect="1"/>
        </xdr:cNvPicPr>
      </xdr:nvPicPr>
      <xdr:blipFill>
        <a:blip xmlns:r="http://schemas.openxmlformats.org/officeDocument/2006/relationships" r:embed="rId2"/>
        <a:stretch>
          <a:fillRect/>
        </a:stretch>
      </xdr:blipFill>
      <xdr:spPr>
        <a:xfrm>
          <a:off x="1934884" y="235075"/>
          <a:ext cx="869277" cy="440411"/>
        </a:xfrm>
        <a:prstGeom prst="rect">
          <a:avLst/>
        </a:prstGeom>
      </xdr:spPr>
    </xdr:pic>
    <xdr:clientData/>
  </xdr:twoCellAnchor>
  <xdr:twoCellAnchor>
    <xdr:from>
      <xdr:col>1</xdr:col>
      <xdr:colOff>26222</xdr:colOff>
      <xdr:row>0</xdr:row>
      <xdr:rowOff>155486</xdr:rowOff>
    </xdr:from>
    <xdr:to>
      <xdr:col>1</xdr:col>
      <xdr:colOff>1539240</xdr:colOff>
      <xdr:row>4</xdr:row>
      <xdr:rowOff>113849</xdr:rowOff>
    </xdr:to>
    <xdr:grpSp>
      <xdr:nvGrpSpPr>
        <xdr:cNvPr id="4" name="Grupo 3">
          <a:extLst>
            <a:ext uri="{FF2B5EF4-FFF2-40B4-BE49-F238E27FC236}">
              <a16:creationId xmlns:a16="http://schemas.microsoft.com/office/drawing/2014/main" id="{5E054EFF-208B-411C-A22B-20AC442D7A0C}"/>
            </a:ext>
          </a:extLst>
        </xdr:cNvPr>
        <xdr:cNvGrpSpPr/>
      </xdr:nvGrpSpPr>
      <xdr:grpSpPr>
        <a:xfrm>
          <a:off x="429634" y="155486"/>
          <a:ext cx="1513018" cy="742775"/>
          <a:chOff x="56589" y="1697327"/>
          <a:chExt cx="2514600" cy="1378202"/>
        </a:xfrm>
      </xdr:grpSpPr>
      <xdr:sp macro="" textlink="">
        <xdr:nvSpPr>
          <xdr:cNvPr id="5" name="Pentágono 5">
            <a:extLst>
              <a:ext uri="{FF2B5EF4-FFF2-40B4-BE49-F238E27FC236}">
                <a16:creationId xmlns:a16="http://schemas.microsoft.com/office/drawing/2014/main" id="{BF725997-9596-ADC8-BBB1-F1CD3A54ED95}"/>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6" name="CuadroTexto 5">
            <a:extLst>
              <a:ext uri="{FF2B5EF4-FFF2-40B4-BE49-F238E27FC236}">
                <a16:creationId xmlns:a16="http://schemas.microsoft.com/office/drawing/2014/main" id="{7713CD3A-89ED-56FB-95FF-7903B443793E}"/>
              </a:ext>
            </a:extLst>
          </xdr:cNvPr>
          <xdr:cNvSpPr txBox="1"/>
        </xdr:nvSpPr>
        <xdr:spPr>
          <a:xfrm>
            <a:off x="67867" y="1697327"/>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Residuos peligrosos almacenados por estado</a:t>
            </a:r>
            <a:r>
              <a:rPr lang="es-ES" sz="1100" b="1" baseline="0">
                <a:solidFill>
                  <a:schemeClr val="dk1"/>
                </a:solidFill>
                <a:effectLst/>
                <a:latin typeface="+mn-lt"/>
                <a:ea typeface="+mn-ea"/>
                <a:cs typeface="+mn-cs"/>
              </a:rPr>
              <a:t> de la materia</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12</xdr:col>
      <xdr:colOff>50724</xdr:colOff>
      <xdr:row>1</xdr:row>
      <xdr:rowOff>152775</xdr:rowOff>
    </xdr:from>
    <xdr:to>
      <xdr:col>12</xdr:col>
      <xdr:colOff>736449</xdr:colOff>
      <xdr:row>3</xdr:row>
      <xdr:rowOff>70449</xdr:rowOff>
    </xdr:to>
    <xdr:sp macro="" textlink="">
      <xdr:nvSpPr>
        <xdr:cNvPr id="7" name="Rectángulo redondeado 3">
          <a:hlinkClick xmlns:r="http://schemas.openxmlformats.org/officeDocument/2006/relationships" r:id="rId3"/>
          <a:extLst>
            <a:ext uri="{FF2B5EF4-FFF2-40B4-BE49-F238E27FC236}">
              <a16:creationId xmlns:a16="http://schemas.microsoft.com/office/drawing/2014/main" id="{C40AE2CE-CEF2-48C7-97FD-BBC38A9B0DAA}"/>
            </a:ext>
          </a:extLst>
        </xdr:cNvPr>
        <xdr:cNvSpPr/>
      </xdr:nvSpPr>
      <xdr:spPr>
        <a:xfrm>
          <a:off x="11518824" y="343275"/>
          <a:ext cx="685725" cy="283434"/>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18</xdr:col>
      <xdr:colOff>106680</xdr:colOff>
      <xdr:row>4</xdr:row>
      <xdr:rowOff>171449</xdr:rowOff>
    </xdr:from>
    <xdr:to>
      <xdr:col>28</xdr:col>
      <xdr:colOff>358588</xdr:colOff>
      <xdr:row>13</xdr:row>
      <xdr:rowOff>896470</xdr:rowOff>
    </xdr:to>
    <xdr:graphicFrame macro="">
      <xdr:nvGraphicFramePr>
        <xdr:cNvPr id="2" name="2 Gráfico">
          <a:extLst>
            <a:ext uri="{FF2B5EF4-FFF2-40B4-BE49-F238E27FC236}">
              <a16:creationId xmlns:a16="http://schemas.microsoft.com/office/drawing/2014/main" id="{2CD00EB5-4033-4FE5-AE7E-E2B44410D3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251460</xdr:colOff>
      <xdr:row>14</xdr:row>
      <xdr:rowOff>647401</xdr:rowOff>
    </xdr:from>
    <xdr:to>
      <xdr:col>28</xdr:col>
      <xdr:colOff>448235</xdr:colOff>
      <xdr:row>25</xdr:row>
      <xdr:rowOff>246529</xdr:rowOff>
    </xdr:to>
    <xdr:graphicFrame macro="">
      <xdr:nvGraphicFramePr>
        <xdr:cNvPr id="3" name="1 Gráfico">
          <a:extLst>
            <a:ext uri="{FF2B5EF4-FFF2-40B4-BE49-F238E27FC236}">
              <a16:creationId xmlns:a16="http://schemas.microsoft.com/office/drawing/2014/main" id="{AA6A5916-0B82-4251-A2C0-92747D55A7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1668184</xdr:colOff>
      <xdr:row>1</xdr:row>
      <xdr:rowOff>44575</xdr:rowOff>
    </xdr:from>
    <xdr:to>
      <xdr:col>1</xdr:col>
      <xdr:colOff>2480311</xdr:colOff>
      <xdr:row>3</xdr:row>
      <xdr:rowOff>119226</xdr:rowOff>
    </xdr:to>
    <xdr:pic>
      <xdr:nvPicPr>
        <xdr:cNvPr id="4" name="1 Imagen">
          <a:extLst>
            <a:ext uri="{FF2B5EF4-FFF2-40B4-BE49-F238E27FC236}">
              <a16:creationId xmlns:a16="http://schemas.microsoft.com/office/drawing/2014/main" id="{188D2E82-11FF-4E6B-B0C0-A96F9E6D1E64}"/>
            </a:ext>
          </a:extLst>
        </xdr:cNvPr>
        <xdr:cNvPicPr>
          <a:picLocks noChangeAspect="1"/>
        </xdr:cNvPicPr>
      </xdr:nvPicPr>
      <xdr:blipFill>
        <a:blip xmlns:r="http://schemas.openxmlformats.org/officeDocument/2006/relationships" r:embed="rId3"/>
        <a:stretch>
          <a:fillRect/>
        </a:stretch>
      </xdr:blipFill>
      <xdr:spPr>
        <a:xfrm>
          <a:off x="1927264" y="235075"/>
          <a:ext cx="869277" cy="440411"/>
        </a:xfrm>
        <a:prstGeom prst="rect">
          <a:avLst/>
        </a:prstGeom>
      </xdr:spPr>
    </xdr:pic>
    <xdr:clientData/>
  </xdr:twoCellAnchor>
  <xdr:twoCellAnchor>
    <xdr:from>
      <xdr:col>1</xdr:col>
      <xdr:colOff>26222</xdr:colOff>
      <xdr:row>0</xdr:row>
      <xdr:rowOff>155486</xdr:rowOff>
    </xdr:from>
    <xdr:to>
      <xdr:col>1</xdr:col>
      <xdr:colOff>1539240</xdr:colOff>
      <xdr:row>4</xdr:row>
      <xdr:rowOff>106680</xdr:rowOff>
    </xdr:to>
    <xdr:grpSp>
      <xdr:nvGrpSpPr>
        <xdr:cNvPr id="5" name="Grupo 4">
          <a:extLst>
            <a:ext uri="{FF2B5EF4-FFF2-40B4-BE49-F238E27FC236}">
              <a16:creationId xmlns:a16="http://schemas.microsoft.com/office/drawing/2014/main" id="{953464DC-3C70-4EF3-872D-C98E640218D5}"/>
            </a:ext>
          </a:extLst>
        </xdr:cNvPr>
        <xdr:cNvGrpSpPr/>
      </xdr:nvGrpSpPr>
      <xdr:grpSpPr>
        <a:xfrm>
          <a:off x="463251" y="155486"/>
          <a:ext cx="1513018" cy="724400"/>
          <a:chOff x="56589" y="1697327"/>
          <a:chExt cx="2514600" cy="1378202"/>
        </a:xfrm>
      </xdr:grpSpPr>
      <xdr:sp macro="" textlink="">
        <xdr:nvSpPr>
          <xdr:cNvPr id="6" name="Pentágono 5">
            <a:extLst>
              <a:ext uri="{FF2B5EF4-FFF2-40B4-BE49-F238E27FC236}">
                <a16:creationId xmlns:a16="http://schemas.microsoft.com/office/drawing/2014/main" id="{FC3E759C-CB47-3FE4-9984-A6FC16517BFA}"/>
              </a:ext>
            </a:extLst>
          </xdr:cNvPr>
          <xdr:cNvSpPr/>
        </xdr:nvSpPr>
        <xdr:spPr>
          <a:xfrm>
            <a:off x="56589" y="1822292"/>
            <a:ext cx="2514600" cy="942975"/>
          </a:xfrm>
          <a:prstGeom prst="homePlate">
            <a:avLst/>
          </a:prstGeom>
          <a:solidFill>
            <a:schemeClr val="accent6">
              <a:lumMod val="60000"/>
              <a:lumOff val="4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7" name="CuadroTexto 6">
            <a:extLst>
              <a:ext uri="{FF2B5EF4-FFF2-40B4-BE49-F238E27FC236}">
                <a16:creationId xmlns:a16="http://schemas.microsoft.com/office/drawing/2014/main" id="{1539AAD7-DD60-870E-5C42-777C7A72A008}"/>
              </a:ext>
            </a:extLst>
          </xdr:cNvPr>
          <xdr:cNvSpPr txBox="1"/>
        </xdr:nvSpPr>
        <xdr:spPr>
          <a:xfrm>
            <a:off x="67867" y="1697327"/>
            <a:ext cx="2289389" cy="1378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a:solidFill>
                  <a:schemeClr val="dk1"/>
                </a:solidFill>
                <a:effectLst/>
                <a:latin typeface="+mn-lt"/>
                <a:ea typeface="+mn-ea"/>
                <a:cs typeface="+mn-cs"/>
              </a:rPr>
              <a:t>Residuos peligrosos por</a:t>
            </a:r>
            <a:r>
              <a:rPr lang="es-ES" sz="1100" b="1" baseline="0">
                <a:solidFill>
                  <a:schemeClr val="dk1"/>
                </a:solidFill>
                <a:effectLst/>
                <a:latin typeface="+mn-lt"/>
                <a:ea typeface="+mn-ea"/>
                <a:cs typeface="+mn-cs"/>
              </a:rPr>
              <a:t> tipo de aprovechamiento</a:t>
            </a:r>
            <a:endParaRPr lang="es-CO">
              <a:effectLst/>
            </a:endParaRPr>
          </a:p>
          <a:p>
            <a:pPr eaLnBrk="1" fontAlgn="auto" latinLnBrk="0" hangingPunct="1"/>
            <a:endParaRPr lang="es-ES" sz="2000" b="1" baseline="0">
              <a:solidFill>
                <a:sysClr val="windowText" lastClr="000000"/>
              </a:solidFill>
              <a:effectLst/>
              <a:latin typeface="+mn-lt"/>
              <a:ea typeface="+mn-ea"/>
              <a:cs typeface="+mn-cs"/>
            </a:endParaRPr>
          </a:p>
          <a:p>
            <a:pPr eaLnBrk="1" fontAlgn="auto" latinLnBrk="0" hangingPunct="1"/>
            <a:endParaRPr lang="es-CO" sz="2000" b="1">
              <a:solidFill>
                <a:sysClr val="windowText" lastClr="000000"/>
              </a:solidFill>
              <a:effectLst/>
              <a:latin typeface="+mn-lt"/>
            </a:endParaRPr>
          </a:p>
          <a:p>
            <a:endParaRPr lang="es-CO" sz="1100" b="0">
              <a:solidFill>
                <a:schemeClr val="bg1"/>
              </a:solidFill>
              <a:latin typeface="Arial Black" panose="020B0A04020102020204" pitchFamily="34" charset="0"/>
            </a:endParaRPr>
          </a:p>
        </xdr:txBody>
      </xdr:sp>
    </xdr:grpSp>
    <xdr:clientData/>
  </xdr:twoCellAnchor>
  <xdr:twoCellAnchor>
    <xdr:from>
      <xdr:col>22</xdr:col>
      <xdr:colOff>801369</xdr:colOff>
      <xdr:row>1</xdr:row>
      <xdr:rowOff>137236</xdr:rowOff>
    </xdr:from>
    <xdr:to>
      <xdr:col>23</xdr:col>
      <xdr:colOff>694614</xdr:colOff>
      <xdr:row>3</xdr:row>
      <xdr:rowOff>54910</xdr:rowOff>
    </xdr:to>
    <xdr:sp macro="" textlink="">
      <xdr:nvSpPr>
        <xdr:cNvPr id="8" name="Rectángulo redondeado 3">
          <a:hlinkClick xmlns:r="http://schemas.openxmlformats.org/officeDocument/2006/relationships" r:id="rId4"/>
          <a:extLst>
            <a:ext uri="{FF2B5EF4-FFF2-40B4-BE49-F238E27FC236}">
              <a16:creationId xmlns:a16="http://schemas.microsoft.com/office/drawing/2014/main" id="{33A47C25-C0F7-4BA5-8DAA-591A455AA4F2}"/>
            </a:ext>
          </a:extLst>
        </xdr:cNvPr>
        <xdr:cNvSpPr/>
      </xdr:nvSpPr>
      <xdr:spPr>
        <a:xfrm>
          <a:off x="19746781" y="331471"/>
          <a:ext cx="700068" cy="283733"/>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ysClr val="windowText" lastClr="000000"/>
              </a:solidFill>
            </a:rPr>
            <a:t>ÍNDICE</a:t>
          </a: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C016E-C46D-410A-8832-4CEF7392ACC4}">
  <dimension ref="B1:P26"/>
  <sheetViews>
    <sheetView zoomScale="70" zoomScaleNormal="70" workbookViewId="0">
      <selection activeCell="B5" sqref="B5"/>
    </sheetView>
  </sheetViews>
  <sheetFormatPr baseColWidth="10" defaultColWidth="11.42578125" defaultRowHeight="15" x14ac:dyDescent="0.25"/>
  <cols>
    <col min="1" max="1" width="1.85546875" style="3" customWidth="1"/>
    <col min="2" max="2" width="2.140625" style="3" customWidth="1"/>
    <col min="3" max="3" width="7.140625" style="3" customWidth="1"/>
    <col min="4" max="4" width="11.42578125" style="3"/>
    <col min="5" max="5" width="11.42578125" style="3" customWidth="1"/>
    <col min="6" max="10" width="11.42578125" style="3"/>
    <col min="11" max="11" width="4.140625" style="3" customWidth="1"/>
    <col min="12" max="16384" width="11.42578125" style="3"/>
  </cols>
  <sheetData>
    <row r="1" spans="2:16" ht="15.75" thickBot="1" x14ac:dyDescent="0.3"/>
    <row r="2" spans="2:16" ht="28.5" customHeight="1" x14ac:dyDescent="0.25">
      <c r="B2" s="102" t="s">
        <v>0</v>
      </c>
      <c r="C2" s="103"/>
      <c r="D2" s="103"/>
      <c r="E2" s="103"/>
      <c r="F2" s="103"/>
      <c r="G2" s="103"/>
      <c r="H2" s="103"/>
      <c r="I2" s="103"/>
      <c r="J2" s="103"/>
      <c r="K2" s="103"/>
      <c r="L2" s="103"/>
      <c r="M2" s="103"/>
      <c r="N2" s="103"/>
      <c r="O2" s="103"/>
      <c r="P2" s="104"/>
    </row>
    <row r="3" spans="2:16" ht="15" customHeight="1" x14ac:dyDescent="0.25">
      <c r="B3" s="105"/>
      <c r="C3" s="106"/>
      <c r="D3" s="106"/>
      <c r="E3" s="106"/>
      <c r="F3" s="106"/>
      <c r="G3" s="106"/>
      <c r="H3" s="106"/>
      <c r="I3" s="106"/>
      <c r="J3" s="106"/>
      <c r="K3" s="106"/>
      <c r="L3" s="106"/>
      <c r="M3" s="106"/>
      <c r="N3" s="106"/>
      <c r="O3" s="106"/>
      <c r="P3" s="107"/>
    </row>
    <row r="4" spans="2:16" ht="15.75" thickBot="1" x14ac:dyDescent="0.3">
      <c r="B4" s="108"/>
      <c r="C4" s="109"/>
      <c r="D4" s="109"/>
      <c r="E4" s="109"/>
      <c r="F4" s="109"/>
      <c r="G4" s="109"/>
      <c r="H4" s="109"/>
      <c r="I4" s="109"/>
      <c r="J4" s="109"/>
      <c r="K4" s="109"/>
      <c r="L4" s="109"/>
      <c r="M4" s="109"/>
      <c r="N4" s="109"/>
      <c r="O4" s="109"/>
      <c r="P4" s="110"/>
    </row>
    <row r="5" spans="2:16" ht="15.75" x14ac:dyDescent="0.25">
      <c r="B5" s="4"/>
      <c r="C5" s="4"/>
      <c r="D5" s="4"/>
      <c r="E5" s="4"/>
      <c r="F5" s="4"/>
      <c r="G5" s="4"/>
      <c r="H5" s="4"/>
      <c r="I5" s="4"/>
      <c r="J5" s="4"/>
      <c r="K5" s="4"/>
      <c r="L5" s="4"/>
      <c r="M5" s="4"/>
      <c r="N5" s="4"/>
      <c r="O5" s="4"/>
      <c r="P5" s="4"/>
    </row>
    <row r="6" spans="2:16" ht="26.25" x14ac:dyDescent="0.4">
      <c r="B6" s="5"/>
      <c r="D6" s="5"/>
      <c r="J6" s="6" t="s">
        <v>1</v>
      </c>
    </row>
    <row r="7" spans="2:16" ht="26.25" x14ac:dyDescent="0.4">
      <c r="B7" s="5"/>
      <c r="C7" s="6"/>
      <c r="D7" s="5"/>
    </row>
    <row r="8" spans="2:16" ht="16.5" x14ac:dyDescent="0.25">
      <c r="B8" s="5"/>
      <c r="C8" s="7" t="s">
        <v>2</v>
      </c>
      <c r="D8" s="7" t="s">
        <v>3</v>
      </c>
      <c r="E8" s="8"/>
      <c r="F8" s="8"/>
      <c r="G8" s="8"/>
      <c r="H8" s="8"/>
      <c r="I8" s="8"/>
      <c r="J8" s="8"/>
      <c r="K8" s="8"/>
      <c r="L8" s="8"/>
      <c r="M8" s="8"/>
      <c r="N8" s="8"/>
      <c r="O8" s="8"/>
      <c r="P8" s="8"/>
    </row>
    <row r="9" spans="2:16" ht="16.5" x14ac:dyDescent="0.25">
      <c r="B9" s="5"/>
      <c r="C9" s="7"/>
      <c r="D9" s="7"/>
      <c r="E9" s="8"/>
      <c r="F9" s="8"/>
      <c r="G9" s="8"/>
      <c r="H9" s="8"/>
      <c r="I9" s="8"/>
      <c r="J9" s="8"/>
      <c r="K9" s="8"/>
      <c r="L9" s="8"/>
      <c r="M9" s="8"/>
      <c r="N9" s="8"/>
      <c r="O9" s="8"/>
      <c r="P9" s="8"/>
    </row>
    <row r="10" spans="2:16" ht="16.5" x14ac:dyDescent="0.25">
      <c r="C10" s="9">
        <v>1</v>
      </c>
      <c r="D10" s="101" t="s">
        <v>4</v>
      </c>
      <c r="E10" s="101"/>
      <c r="F10" s="101"/>
      <c r="G10" s="101"/>
      <c r="H10" s="101"/>
      <c r="I10" s="101"/>
      <c r="J10" s="101"/>
      <c r="K10" s="101"/>
      <c r="L10" s="101"/>
      <c r="M10" s="101"/>
      <c r="N10" s="101"/>
      <c r="O10" s="101"/>
      <c r="P10" s="101"/>
    </row>
    <row r="11" spans="2:16" ht="16.5" x14ac:dyDescent="0.25">
      <c r="C11" s="9">
        <v>2</v>
      </c>
      <c r="D11" s="101" t="s">
        <v>5</v>
      </c>
      <c r="E11" s="101"/>
      <c r="F11" s="101"/>
      <c r="G11" s="101"/>
      <c r="H11" s="101"/>
      <c r="I11" s="101"/>
      <c r="J11" s="101"/>
      <c r="K11" s="101"/>
      <c r="L11" s="101"/>
      <c r="M11" s="101"/>
      <c r="N11" s="101"/>
      <c r="O11" s="101"/>
      <c r="P11" s="101"/>
    </row>
    <row r="12" spans="2:16" ht="16.5" x14ac:dyDescent="0.25">
      <c r="C12" s="9">
        <v>3</v>
      </c>
      <c r="D12" s="101" t="s">
        <v>6</v>
      </c>
      <c r="E12" s="101"/>
      <c r="F12" s="101"/>
      <c r="G12" s="101"/>
      <c r="H12" s="101"/>
      <c r="I12" s="101"/>
      <c r="J12" s="101"/>
      <c r="K12" s="101"/>
      <c r="L12" s="101"/>
      <c r="M12" s="101"/>
      <c r="N12" s="101"/>
      <c r="O12" s="101"/>
      <c r="P12" s="101"/>
    </row>
    <row r="13" spans="2:16" ht="16.5" x14ac:dyDescent="0.25">
      <c r="C13" s="9">
        <v>4</v>
      </c>
      <c r="D13" s="101" t="s">
        <v>7</v>
      </c>
      <c r="E13" s="101"/>
      <c r="F13" s="101"/>
      <c r="G13" s="101"/>
      <c r="H13" s="101"/>
      <c r="I13" s="101"/>
      <c r="J13" s="101"/>
      <c r="K13" s="101"/>
      <c r="L13" s="101"/>
      <c r="M13" s="101"/>
      <c r="N13" s="101"/>
      <c r="O13" s="101"/>
      <c r="P13" s="101"/>
    </row>
    <row r="14" spans="2:16" ht="16.5" x14ac:dyDescent="0.25">
      <c r="C14" s="9">
        <v>5</v>
      </c>
      <c r="D14" s="101" t="s">
        <v>8</v>
      </c>
      <c r="E14" s="101"/>
      <c r="F14" s="101"/>
      <c r="G14" s="101"/>
      <c r="H14" s="101"/>
      <c r="I14" s="101"/>
      <c r="J14" s="101"/>
      <c r="K14" s="101"/>
      <c r="L14" s="101"/>
      <c r="M14" s="101"/>
      <c r="N14" s="101"/>
      <c r="O14" s="101"/>
      <c r="P14" s="101"/>
    </row>
    <row r="15" spans="2:16" ht="16.5" x14ac:dyDescent="0.25">
      <c r="C15" s="9">
        <v>6</v>
      </c>
      <c r="D15" s="101" t="s">
        <v>9</v>
      </c>
      <c r="E15" s="101"/>
      <c r="F15" s="101"/>
      <c r="G15" s="101"/>
      <c r="H15" s="101"/>
      <c r="I15" s="101"/>
      <c r="J15" s="101"/>
      <c r="K15" s="101"/>
      <c r="L15" s="101"/>
      <c r="M15" s="101"/>
      <c r="N15" s="101"/>
      <c r="O15" s="101"/>
      <c r="P15" s="101"/>
    </row>
    <row r="16" spans="2:16" ht="16.5" x14ac:dyDescent="0.25">
      <c r="C16" s="9">
        <v>7</v>
      </c>
      <c r="D16" s="101" t="s">
        <v>10</v>
      </c>
      <c r="E16" s="101"/>
      <c r="F16" s="101"/>
      <c r="G16" s="101"/>
      <c r="H16" s="101"/>
      <c r="I16" s="101"/>
      <c r="J16" s="101"/>
      <c r="K16" s="101"/>
      <c r="L16" s="101"/>
      <c r="M16" s="101"/>
      <c r="N16" s="101"/>
      <c r="O16" s="101"/>
      <c r="P16" s="101"/>
    </row>
    <row r="17" spans="3:16" ht="16.5" x14ac:dyDescent="0.25">
      <c r="C17" s="9">
        <v>8</v>
      </c>
      <c r="D17" s="101" t="s">
        <v>11</v>
      </c>
      <c r="E17" s="101"/>
      <c r="F17" s="101"/>
      <c r="G17" s="101"/>
      <c r="H17" s="101"/>
      <c r="I17" s="101"/>
      <c r="J17" s="101"/>
      <c r="K17" s="101"/>
      <c r="L17" s="101"/>
      <c r="M17" s="101"/>
      <c r="N17" s="101"/>
      <c r="O17" s="101"/>
      <c r="P17" s="101"/>
    </row>
    <row r="18" spans="3:16" ht="16.5" x14ac:dyDescent="0.25">
      <c r="C18" s="9">
        <v>9</v>
      </c>
      <c r="D18" s="101" t="s">
        <v>12</v>
      </c>
      <c r="E18" s="101"/>
      <c r="F18" s="101"/>
      <c r="G18" s="101"/>
      <c r="H18" s="101"/>
      <c r="I18" s="101"/>
      <c r="J18" s="101"/>
      <c r="K18" s="101"/>
      <c r="L18" s="101"/>
      <c r="M18" s="101"/>
      <c r="N18" s="101"/>
      <c r="O18" s="101"/>
      <c r="P18" s="101"/>
    </row>
    <row r="19" spans="3:16" ht="16.5" x14ac:dyDescent="0.25">
      <c r="C19" s="9">
        <v>10</v>
      </c>
      <c r="D19" s="101" t="s">
        <v>13</v>
      </c>
      <c r="E19" s="101"/>
      <c r="F19" s="101"/>
      <c r="G19" s="101"/>
      <c r="H19" s="101"/>
      <c r="I19" s="101"/>
      <c r="J19" s="101"/>
      <c r="K19" s="101"/>
      <c r="L19" s="101"/>
      <c r="M19" s="101"/>
      <c r="N19" s="101"/>
      <c r="O19" s="101"/>
      <c r="P19" s="101"/>
    </row>
    <row r="20" spans="3:16" ht="16.5" x14ac:dyDescent="0.25">
      <c r="C20" s="9">
        <v>11</v>
      </c>
      <c r="D20" s="101" t="s">
        <v>14</v>
      </c>
      <c r="E20" s="101"/>
      <c r="F20" s="101"/>
      <c r="G20" s="101"/>
      <c r="H20" s="101"/>
      <c r="I20" s="101"/>
      <c r="J20" s="101"/>
      <c r="K20" s="101"/>
      <c r="L20" s="101"/>
      <c r="M20" s="101"/>
      <c r="N20" s="101"/>
      <c r="O20" s="101"/>
      <c r="P20" s="101"/>
    </row>
    <row r="21" spans="3:16" ht="16.5" x14ac:dyDescent="0.25">
      <c r="C21" s="9">
        <v>12</v>
      </c>
      <c r="D21" s="101" t="s">
        <v>15</v>
      </c>
      <c r="E21" s="101"/>
      <c r="F21" s="101"/>
      <c r="G21" s="101"/>
      <c r="H21" s="101"/>
      <c r="I21" s="101"/>
      <c r="J21" s="101"/>
      <c r="K21" s="101"/>
      <c r="L21" s="101"/>
      <c r="M21" s="101"/>
      <c r="N21" s="101"/>
      <c r="O21" s="101"/>
      <c r="P21" s="101"/>
    </row>
    <row r="22" spans="3:16" ht="16.5" x14ac:dyDescent="0.25">
      <c r="C22" s="9">
        <v>13</v>
      </c>
      <c r="D22" s="101" t="s">
        <v>16</v>
      </c>
      <c r="E22" s="101"/>
      <c r="F22" s="101"/>
      <c r="G22" s="101"/>
      <c r="H22" s="101"/>
      <c r="I22" s="101"/>
      <c r="J22" s="101"/>
      <c r="K22" s="101"/>
      <c r="L22" s="101"/>
      <c r="M22" s="101"/>
      <c r="N22" s="101"/>
      <c r="O22" s="101"/>
      <c r="P22" s="101"/>
    </row>
    <row r="23" spans="3:16" ht="18.75" x14ac:dyDescent="0.3">
      <c r="C23" s="10"/>
      <c r="D23" s="11"/>
    </row>
    <row r="24" spans="3:16" ht="18.75" x14ac:dyDescent="0.3">
      <c r="C24" s="10"/>
      <c r="D24" s="11"/>
    </row>
    <row r="25" spans="3:16" ht="18.75" x14ac:dyDescent="0.3">
      <c r="C25" s="10"/>
      <c r="D25" s="11"/>
    </row>
    <row r="26" spans="3:16" ht="18.75" x14ac:dyDescent="0.3">
      <c r="C26" s="10"/>
      <c r="D26" s="11"/>
    </row>
  </sheetData>
  <mergeCells count="14">
    <mergeCell ref="D21:P21"/>
    <mergeCell ref="D22:P22"/>
    <mergeCell ref="D15:P15"/>
    <mergeCell ref="D16:P16"/>
    <mergeCell ref="D17:P17"/>
    <mergeCell ref="D18:P18"/>
    <mergeCell ref="D19:P19"/>
    <mergeCell ref="D20:P20"/>
    <mergeCell ref="D14:P14"/>
    <mergeCell ref="B2:P4"/>
    <mergeCell ref="D10:P10"/>
    <mergeCell ref="D11:P11"/>
    <mergeCell ref="D12:P12"/>
    <mergeCell ref="D13:P13"/>
  </mergeCells>
  <hyperlinks>
    <hyperlink ref="D10" location="'RPG por corriente de residuo'!A1" display="Cantidad de residuos o desechos peligrosos generada por corriente o tipo de residuo" xr:uid="{27FB2D0B-A5D0-4B6F-BCB1-E4E5EF1E2566}"/>
    <hyperlink ref="D12" location="'RPG por Actividad product. CIIU'!A1" display="Cantidad de residuos peligrosos generada por las actividades productivas - CIIU" xr:uid="{7E918645-5AA4-4C66-BF28-ED019A69D5BB}"/>
    <hyperlink ref="D14" location="'RPG por municipio'!A1" display=" Cantidad de residuos peligrosos generada por municipio " xr:uid="{A4A01C77-56B5-4685-9A42-FFFEAFB0FE3B}"/>
    <hyperlink ref="D16" location="'RP Almacenados por corriente'!A1" display="Cantidad de residuos peligrosos almacenada según corriente de residuo" xr:uid="{398EDD1B-BC7A-4F7A-8351-E7EF04677DE8}"/>
    <hyperlink ref="D17" location="'RP Aprovechados por corriente'!A1" display="Cantidad de residuos peligrosos aprovechada según corriente de residuo" xr:uid="{85381129-EEF1-4D5F-9E6D-FD5992A94D36}"/>
    <hyperlink ref="D18" location="'Tipo de aprov. por corriente'!A1" display="Cantidad de residuos peligrosos según tipo de aprovechamiento " xr:uid="{1BC65666-BEA7-4148-9BD0-78D6FA3114AF}"/>
    <hyperlink ref="D19" location="'RP Tratados por corriente'!A1" display="Cantidad de residuos peligrosos tratada según corriente de residuo" xr:uid="{B80BCBA1-2030-4287-BD45-77150F96ECCC}"/>
    <hyperlink ref="D20" location="'Tipo de tratam. por corrient'!A1" display="Cantidad de residuos peligrosos según tipo de tratamiento" xr:uid="{8839219A-C200-4F4E-A8D0-E2B0489EC623}"/>
    <hyperlink ref="D21" location="'RP Dispuestos por corriente'!A1" display="Cantidad de residuos peligrosos dispuesta según corriente de residuo" xr:uid="{F51A86E3-EEA4-42E3-A6D8-955481BB8836}"/>
    <hyperlink ref="D22" location="'Tipo de disp. final por corr.'!A1" display="Cantidad de residuos peligrosos según tipo de disposición final" xr:uid="{24E57DD8-8757-46A1-A5A6-5E5EB44C5B95}"/>
    <hyperlink ref="D15" location="'Tipo de manejo por CIIU'!A1" display="Cantidad de residuos peligrosos por actividad productiva según el tipo de manejo" xr:uid="{3453B9F2-E1EA-452A-96B4-E76DD89F8DE1}"/>
    <hyperlink ref="D11" location="'RPG por Actividad product. CIIU'!A1" display="Cantidad de residuos peligrosos generada por las actividades productivas - CIIU" xr:uid="{FA661C88-9319-4ECF-9A99-5DEBC56F9227}"/>
    <hyperlink ref="D11:P11" location="'Corriente-Estado'!A1" display="Cantidad de residuos peligrosos generada por corriente o tipo de residuo" xr:uid="{A432F1EC-6642-4AB3-94A1-1D937CB92742}"/>
    <hyperlink ref="D12:P12" location="Especial!A1" display="Cantidad de residuos peligrosos generada por las actividades productivas - CIIU" xr:uid="{DFE396FB-E5AC-4A50-82F5-EA917153E24E}"/>
    <hyperlink ref="D13" location="'RPG por municipio'!A1" display=" Cantidad de residuos peligrosos generada por municipio " xr:uid="{7D50E2A2-B4F4-467C-A1D8-BDAE6620BF7F}"/>
    <hyperlink ref="D13:P13" location="'CIIU-Estado'!A1" display="Cantidad de residuos peligrosos generada por CIIU o actividad económica" xr:uid="{059F1131-FCB5-4E59-8524-5199B1E1EA61}"/>
    <hyperlink ref="D14:P14" location="'Municipio-Estado'!A1" display="Cantidad de residuos peligrosos generada por municipio " xr:uid="{43BDAD43-5435-445B-A3AC-B742BFAC3615}"/>
    <hyperlink ref="D15:P15" location="'CIIU-Manejo'!A1" display="Cantidad de residuos peligrosos por actividad económica según el tipo de manejo del residuo" xr:uid="{1295072E-6327-4BCE-A590-CE5E52C01161}"/>
    <hyperlink ref="D16:P16" location="Almacenado!A1" display="Cantidad de residuos peligrosos almacenada según corriente de residuo" xr:uid="{4C96BEFB-FFD4-44DD-949B-9621E6509A10}"/>
    <hyperlink ref="D17:P17" location="'Corriente-TipoAprov'!A1" display="Cantidad de residuos peligrosos aprovechada según corriente de residuo" xr:uid="{31D6408A-5E19-495C-B0FA-43B80B3039C4}"/>
    <hyperlink ref="D18:P18" location="'Aprov-Estado'!A1" display="Cantidad de residuos peligrosos según tipo de aprovechamiento " xr:uid="{51E4833F-9A60-4700-9AD6-47ADDC44F10D}"/>
    <hyperlink ref="D19:P19" location="'Corriente-TipoTto'!A1" display="Cantidad de residuos peligrosos tratada según corriente de residuo" xr:uid="{B44C695C-EC8D-40F0-80DC-4D4F9CD909CD}"/>
    <hyperlink ref="D20:P20" location="'Tto-Estado'!A1" display="Cantidad de residuos peligrosos según tipo de tratamiento" xr:uid="{57401233-CAD9-44E7-A8D4-077B459C590C}"/>
    <hyperlink ref="D21:P21" location="'Corriente-TipoDisp'!A1" display="Cantidad de residuos peligrosos dispuesta según corriente de residuo" xr:uid="{03160A2F-530F-4B9B-A3AA-CDA583FC4A0C}"/>
    <hyperlink ref="D22:P22" location="'Disp-Estado'!A1" display="Cantidad de residuos peligrosos según tipo de disposición final" xr:uid="{B9A18CD7-E699-46E1-8E82-B29927AB3514}"/>
    <hyperlink ref="D10:P10" location="Tamaño!A1" display="Cantidad de residuos o desechos peligrosos generada por corriente o tipo de residuo" xr:uid="{C4E241A1-30AF-4457-B265-98328D20E567}"/>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670C4-991D-4597-B84E-9B61FA399E6D}">
  <dimension ref="A1:P98"/>
  <sheetViews>
    <sheetView zoomScaleNormal="100" workbookViewId="0">
      <selection activeCell="C97" sqref="C97"/>
    </sheetView>
  </sheetViews>
  <sheetFormatPr baseColWidth="10" defaultColWidth="11.5703125" defaultRowHeight="15" x14ac:dyDescent="0.25"/>
  <cols>
    <col min="1" max="1" width="3" style="66" customWidth="1"/>
    <col min="2" max="2" width="81.140625" style="14" customWidth="1"/>
    <col min="3" max="3" width="11.5703125" style="14"/>
    <col min="4" max="4" width="9.42578125" style="14" customWidth="1"/>
    <col min="5" max="5" width="9" style="14" customWidth="1"/>
    <col min="6" max="6" width="10.28515625" style="19" customWidth="1"/>
    <col min="7" max="7" width="8" style="19" customWidth="1"/>
    <col min="8" max="16384" width="11.5703125" style="14"/>
  </cols>
  <sheetData>
    <row r="1" spans="1:16" ht="15.75" thickBot="1" x14ac:dyDescent="0.3">
      <c r="F1" s="14"/>
      <c r="G1" s="14"/>
    </row>
    <row r="2" spans="1:16" x14ac:dyDescent="0.25">
      <c r="B2" s="120" t="s">
        <v>28</v>
      </c>
      <c r="C2" s="121"/>
      <c r="D2" s="121"/>
      <c r="E2" s="121"/>
      <c r="F2" s="121"/>
      <c r="G2" s="121"/>
      <c r="H2" s="121"/>
      <c r="I2" s="121"/>
      <c r="J2" s="121"/>
      <c r="K2" s="121"/>
      <c r="L2" s="121"/>
      <c r="M2" s="122"/>
      <c r="N2" s="15"/>
      <c r="O2" s="15"/>
      <c r="P2" s="15"/>
    </row>
    <row r="3" spans="1:16" x14ac:dyDescent="0.25">
      <c r="B3" s="123"/>
      <c r="C3" s="124"/>
      <c r="D3" s="124"/>
      <c r="E3" s="124"/>
      <c r="F3" s="124"/>
      <c r="G3" s="124"/>
      <c r="H3" s="124"/>
      <c r="I3" s="124"/>
      <c r="J3" s="124"/>
      <c r="K3" s="124"/>
      <c r="L3" s="124"/>
      <c r="M3" s="125"/>
      <c r="N3" s="15"/>
      <c r="O3" s="15"/>
      <c r="P3" s="15"/>
    </row>
    <row r="4" spans="1:16" ht="15.75" thickBot="1" x14ac:dyDescent="0.3">
      <c r="B4" s="126"/>
      <c r="C4" s="127"/>
      <c r="D4" s="127"/>
      <c r="E4" s="127"/>
      <c r="F4" s="127"/>
      <c r="G4" s="127"/>
      <c r="H4" s="127"/>
      <c r="I4" s="127"/>
      <c r="J4" s="127"/>
      <c r="K4" s="127"/>
      <c r="L4" s="127"/>
      <c r="M4" s="128"/>
      <c r="N4" s="15"/>
      <c r="O4" s="15"/>
      <c r="P4" s="15"/>
    </row>
    <row r="5" spans="1:16" s="24" customFormat="1" x14ac:dyDescent="0.25">
      <c r="A5" s="61"/>
      <c r="C5" s="24" t="s">
        <v>537</v>
      </c>
      <c r="D5" s="24" t="s">
        <v>538</v>
      </c>
      <c r="E5" s="24" t="s">
        <v>565</v>
      </c>
      <c r="F5" s="24" t="s">
        <v>566</v>
      </c>
      <c r="G5" s="24" t="s">
        <v>567</v>
      </c>
      <c r="H5" s="24" t="s">
        <v>568</v>
      </c>
      <c r="I5" s="24" t="s">
        <v>569</v>
      </c>
      <c r="J5" s="24" t="s">
        <v>570</v>
      </c>
      <c r="K5" s="24" t="s">
        <v>571</v>
      </c>
      <c r="L5" s="24" t="s">
        <v>572</v>
      </c>
      <c r="M5" s="24" t="s">
        <v>573</v>
      </c>
      <c r="N5" s="24" t="s">
        <v>574</v>
      </c>
      <c r="O5" s="24" t="s">
        <v>575</v>
      </c>
      <c r="P5" s="24" t="s">
        <v>550</v>
      </c>
    </row>
    <row r="6" spans="1:16" ht="22.5" x14ac:dyDescent="0.25">
      <c r="B6" s="31" t="s">
        <v>29</v>
      </c>
      <c r="C6" s="31" t="s">
        <v>398</v>
      </c>
      <c r="D6" s="31" t="s">
        <v>31</v>
      </c>
      <c r="E6" s="31" t="s">
        <v>32</v>
      </c>
      <c r="F6" s="31" t="s">
        <v>33</v>
      </c>
      <c r="G6" s="31" t="s">
        <v>34</v>
      </c>
    </row>
    <row r="7" spans="1:16" x14ac:dyDescent="0.25">
      <c r="B7" s="20" t="s">
        <v>35</v>
      </c>
      <c r="C7" s="67">
        <f>SUM(C8:C96)</f>
        <v>490043.91</v>
      </c>
      <c r="D7" s="67">
        <f t="shared" ref="D7:E7" si="0">SUM(D8:D96)</f>
        <v>671596.02999999991</v>
      </c>
      <c r="E7" s="67">
        <f t="shared" si="0"/>
        <v>9.6</v>
      </c>
      <c r="F7" s="68">
        <f t="shared" ref="F7" si="1">SUM(C7:E7)</f>
        <v>1161649.54</v>
      </c>
      <c r="G7" s="68">
        <f t="shared" ref="G7:G38" si="2">F7/1000</f>
        <v>1161.6495400000001</v>
      </c>
    </row>
    <row r="8" spans="1:16" x14ac:dyDescent="0.25">
      <c r="B8" s="23" t="s">
        <v>41</v>
      </c>
      <c r="C8" s="63">
        <v>123213</v>
      </c>
      <c r="D8" s="63">
        <v>567646.19999999995</v>
      </c>
      <c r="E8" s="63">
        <v>0</v>
      </c>
      <c r="F8" s="62">
        <f t="shared" ref="F8:F39" si="3">SUM(C8:E8)</f>
        <v>690859.2</v>
      </c>
      <c r="G8" s="62">
        <f t="shared" si="2"/>
        <v>690.85919999999999</v>
      </c>
    </row>
    <row r="9" spans="1:16" x14ac:dyDescent="0.25">
      <c r="B9" s="23" t="s">
        <v>47</v>
      </c>
      <c r="C9" s="63">
        <v>197828.02</v>
      </c>
      <c r="D9" s="63">
        <v>0</v>
      </c>
      <c r="E9" s="63">
        <v>0</v>
      </c>
      <c r="F9" s="62">
        <f t="shared" si="3"/>
        <v>197828.02</v>
      </c>
      <c r="G9" s="62">
        <f t="shared" si="2"/>
        <v>197.82801999999998</v>
      </c>
    </row>
    <row r="10" spans="1:16" x14ac:dyDescent="0.25">
      <c r="B10" s="23" t="s">
        <v>57</v>
      </c>
      <c r="C10" s="63">
        <v>0</v>
      </c>
      <c r="D10" s="63">
        <v>81204.929999999993</v>
      </c>
      <c r="E10" s="63">
        <v>0</v>
      </c>
      <c r="F10" s="62">
        <f t="shared" si="3"/>
        <v>81204.929999999993</v>
      </c>
      <c r="G10" s="62">
        <f t="shared" si="2"/>
        <v>81.20492999999999</v>
      </c>
    </row>
    <row r="11" spans="1:16" ht="25.5" customHeight="1" x14ac:dyDescent="0.25">
      <c r="B11" s="23" t="s">
        <v>59</v>
      </c>
      <c r="C11" s="63">
        <v>73791.56</v>
      </c>
      <c r="D11" s="63">
        <v>0.3</v>
      </c>
      <c r="E11" s="63">
        <v>9.6</v>
      </c>
      <c r="F11" s="62">
        <f t="shared" si="3"/>
        <v>73801.460000000006</v>
      </c>
      <c r="G11" s="62">
        <f t="shared" si="2"/>
        <v>73.801460000000006</v>
      </c>
    </row>
    <row r="12" spans="1:16" ht="27.75" customHeight="1" x14ac:dyDescent="0.25">
      <c r="B12" s="23" t="s">
        <v>65</v>
      </c>
      <c r="C12" s="63">
        <v>37823.160000000003</v>
      </c>
      <c r="D12" s="63">
        <v>0</v>
      </c>
      <c r="E12" s="63">
        <v>0</v>
      </c>
      <c r="F12" s="62">
        <f t="shared" si="3"/>
        <v>37823.160000000003</v>
      </c>
      <c r="G12" s="62">
        <f t="shared" si="2"/>
        <v>37.823160000000001</v>
      </c>
    </row>
    <row r="13" spans="1:16" ht="29.25" customHeight="1" x14ac:dyDescent="0.25">
      <c r="B13" s="23" t="s">
        <v>55</v>
      </c>
      <c r="C13" s="63">
        <v>30173.7</v>
      </c>
      <c r="D13" s="63">
        <v>223</v>
      </c>
      <c r="E13" s="63">
        <v>0</v>
      </c>
      <c r="F13" s="62">
        <f t="shared" si="3"/>
        <v>30396.7</v>
      </c>
      <c r="G13" s="62">
        <f t="shared" si="2"/>
        <v>30.396699999999999</v>
      </c>
    </row>
    <row r="14" spans="1:16" ht="25.5" x14ac:dyDescent="0.25">
      <c r="B14" s="23" t="s">
        <v>77</v>
      </c>
      <c r="C14" s="63">
        <v>0</v>
      </c>
      <c r="D14" s="63">
        <v>21850</v>
      </c>
      <c r="E14" s="63">
        <v>0</v>
      </c>
      <c r="F14" s="62">
        <f t="shared" si="3"/>
        <v>21850</v>
      </c>
      <c r="G14" s="62">
        <f t="shared" si="2"/>
        <v>21.85</v>
      </c>
    </row>
    <row r="15" spans="1:16" ht="30" customHeight="1" x14ac:dyDescent="0.25">
      <c r="B15" s="23" t="s">
        <v>81</v>
      </c>
      <c r="C15" s="63">
        <v>4880</v>
      </c>
      <c r="D15" s="63">
        <v>0</v>
      </c>
      <c r="E15" s="63">
        <v>0</v>
      </c>
      <c r="F15" s="62">
        <f t="shared" si="3"/>
        <v>4880</v>
      </c>
      <c r="G15" s="62">
        <f t="shared" si="2"/>
        <v>4.88</v>
      </c>
    </row>
    <row r="16" spans="1:16" x14ac:dyDescent="0.25">
      <c r="B16" s="23" t="s">
        <v>37</v>
      </c>
      <c r="C16" s="63">
        <v>4710</v>
      </c>
      <c r="D16" s="63">
        <v>0</v>
      </c>
      <c r="E16" s="63">
        <v>0</v>
      </c>
      <c r="F16" s="62">
        <f t="shared" si="3"/>
        <v>4710</v>
      </c>
      <c r="G16" s="62">
        <f t="shared" si="2"/>
        <v>4.71</v>
      </c>
    </row>
    <row r="17" spans="2:7" x14ac:dyDescent="0.25">
      <c r="B17" s="23" t="s">
        <v>99</v>
      </c>
      <c r="C17" s="63">
        <v>3465</v>
      </c>
      <c r="D17" s="63">
        <v>0</v>
      </c>
      <c r="E17" s="63">
        <v>0</v>
      </c>
      <c r="F17" s="62">
        <f t="shared" si="3"/>
        <v>3465</v>
      </c>
      <c r="G17" s="62">
        <f t="shared" si="2"/>
        <v>3.4649999999999999</v>
      </c>
    </row>
    <row r="18" spans="2:7" ht="25.5" x14ac:dyDescent="0.25">
      <c r="B18" s="23" t="s">
        <v>51</v>
      </c>
      <c r="C18" s="63">
        <v>2771.95</v>
      </c>
      <c r="D18" s="63">
        <v>0</v>
      </c>
      <c r="E18" s="63">
        <v>0</v>
      </c>
      <c r="F18" s="62">
        <f t="shared" si="3"/>
        <v>2771.95</v>
      </c>
      <c r="G18" s="62">
        <f t="shared" si="2"/>
        <v>2.7719499999999999</v>
      </c>
    </row>
    <row r="19" spans="2:7" x14ac:dyDescent="0.25">
      <c r="B19" s="23" t="s">
        <v>115</v>
      </c>
      <c r="C19" s="63">
        <v>2633.45</v>
      </c>
      <c r="D19" s="63">
        <v>0</v>
      </c>
      <c r="E19" s="63">
        <v>0</v>
      </c>
      <c r="F19" s="62">
        <f t="shared" si="3"/>
        <v>2633.45</v>
      </c>
      <c r="G19" s="62">
        <f t="shared" si="2"/>
        <v>2.6334499999999998</v>
      </c>
    </row>
    <row r="20" spans="2:7" ht="29.25" customHeight="1" x14ac:dyDescent="0.25">
      <c r="B20" s="23" t="s">
        <v>121</v>
      </c>
      <c r="C20" s="63">
        <v>1870.45</v>
      </c>
      <c r="D20" s="63">
        <v>0</v>
      </c>
      <c r="E20" s="63">
        <v>0</v>
      </c>
      <c r="F20" s="62">
        <f t="shared" si="3"/>
        <v>1870.45</v>
      </c>
      <c r="G20" s="62">
        <f t="shared" si="2"/>
        <v>1.8704499999999999</v>
      </c>
    </row>
    <row r="21" spans="2:7" x14ac:dyDescent="0.25">
      <c r="B21" s="23" t="s">
        <v>75</v>
      </c>
      <c r="C21" s="63">
        <v>1768.8</v>
      </c>
      <c r="D21" s="63">
        <v>0</v>
      </c>
      <c r="E21" s="63">
        <v>0</v>
      </c>
      <c r="F21" s="62">
        <f t="shared" si="3"/>
        <v>1768.8</v>
      </c>
      <c r="G21" s="62">
        <f t="shared" si="2"/>
        <v>1.7687999999999999</v>
      </c>
    </row>
    <row r="22" spans="2:7" x14ac:dyDescent="0.25">
      <c r="B22" s="23" t="s">
        <v>63</v>
      </c>
      <c r="C22" s="63">
        <v>1081.83</v>
      </c>
      <c r="D22" s="63">
        <v>66</v>
      </c>
      <c r="E22" s="63">
        <v>0</v>
      </c>
      <c r="F22" s="62">
        <f t="shared" si="3"/>
        <v>1147.83</v>
      </c>
      <c r="G22" s="62">
        <f t="shared" si="2"/>
        <v>1.1478299999999999</v>
      </c>
    </row>
    <row r="23" spans="2:7" x14ac:dyDescent="0.25">
      <c r="B23" s="23" t="s">
        <v>67</v>
      </c>
      <c r="C23" s="63">
        <v>858.66</v>
      </c>
      <c r="D23" s="63">
        <v>0</v>
      </c>
      <c r="E23" s="63">
        <v>0</v>
      </c>
      <c r="F23" s="62">
        <f t="shared" si="3"/>
        <v>858.66</v>
      </c>
      <c r="G23" s="62">
        <f t="shared" si="2"/>
        <v>0.85865999999999998</v>
      </c>
    </row>
    <row r="24" spans="2:7" ht="24" customHeight="1" x14ac:dyDescent="0.25">
      <c r="B24" s="23" t="s">
        <v>95</v>
      </c>
      <c r="C24" s="63">
        <v>489.16</v>
      </c>
      <c r="D24" s="63">
        <v>0</v>
      </c>
      <c r="E24" s="63">
        <v>0</v>
      </c>
      <c r="F24" s="62">
        <f t="shared" si="3"/>
        <v>489.16</v>
      </c>
      <c r="G24" s="62">
        <f t="shared" si="2"/>
        <v>0.48916000000000004</v>
      </c>
    </row>
    <row r="25" spans="2:7" ht="38.25" customHeight="1" x14ac:dyDescent="0.25">
      <c r="B25" s="23" t="s">
        <v>127</v>
      </c>
      <c r="C25" s="63">
        <v>482</v>
      </c>
      <c r="D25" s="63">
        <v>0</v>
      </c>
      <c r="E25" s="63">
        <v>0</v>
      </c>
      <c r="F25" s="62">
        <f t="shared" si="3"/>
        <v>482</v>
      </c>
      <c r="G25" s="62">
        <f t="shared" si="2"/>
        <v>0.48199999999999998</v>
      </c>
    </row>
    <row r="26" spans="2:7" x14ac:dyDescent="0.25">
      <c r="B26" s="23" t="s">
        <v>43</v>
      </c>
      <c r="C26" s="63">
        <v>460</v>
      </c>
      <c r="D26" s="63">
        <v>0</v>
      </c>
      <c r="E26" s="63">
        <v>0</v>
      </c>
      <c r="F26" s="62">
        <f t="shared" si="3"/>
        <v>460</v>
      </c>
      <c r="G26" s="62">
        <f t="shared" si="2"/>
        <v>0.46</v>
      </c>
    </row>
    <row r="27" spans="2:7" ht="33.75" customHeight="1" x14ac:dyDescent="0.25">
      <c r="B27" s="23" t="s">
        <v>69</v>
      </c>
      <c r="C27" s="63">
        <v>350.2</v>
      </c>
      <c r="D27" s="63">
        <v>0</v>
      </c>
      <c r="E27" s="63">
        <v>0</v>
      </c>
      <c r="F27" s="62">
        <f t="shared" si="3"/>
        <v>350.2</v>
      </c>
      <c r="G27" s="62">
        <f t="shared" si="2"/>
        <v>0.35020000000000001</v>
      </c>
    </row>
    <row r="28" spans="2:7" x14ac:dyDescent="0.25">
      <c r="B28" s="23" t="s">
        <v>113</v>
      </c>
      <c r="C28" s="63">
        <v>330</v>
      </c>
      <c r="D28" s="63">
        <v>0</v>
      </c>
      <c r="E28" s="63">
        <v>0</v>
      </c>
      <c r="F28" s="62">
        <f t="shared" si="3"/>
        <v>330</v>
      </c>
      <c r="G28" s="62">
        <f t="shared" si="2"/>
        <v>0.33</v>
      </c>
    </row>
    <row r="29" spans="2:7" ht="37.5" customHeight="1" x14ac:dyDescent="0.25">
      <c r="B29" s="23" t="s">
        <v>91</v>
      </c>
      <c r="C29" s="63">
        <v>316.2</v>
      </c>
      <c r="D29" s="63">
        <v>0</v>
      </c>
      <c r="E29" s="63">
        <v>0</v>
      </c>
      <c r="F29" s="62">
        <f t="shared" si="3"/>
        <v>316.2</v>
      </c>
      <c r="G29" s="62">
        <f t="shared" si="2"/>
        <v>0.31619999999999998</v>
      </c>
    </row>
    <row r="30" spans="2:7" x14ac:dyDescent="0.25">
      <c r="B30" s="23" t="s">
        <v>143</v>
      </c>
      <c r="C30" s="63">
        <v>271.92</v>
      </c>
      <c r="D30" s="63">
        <v>0</v>
      </c>
      <c r="E30" s="63">
        <v>0</v>
      </c>
      <c r="F30" s="62">
        <f t="shared" si="3"/>
        <v>271.92</v>
      </c>
      <c r="G30" s="62">
        <f t="shared" si="2"/>
        <v>0.27192</v>
      </c>
    </row>
    <row r="31" spans="2:7" ht="36.75" customHeight="1" x14ac:dyDescent="0.25">
      <c r="B31" s="23" t="s">
        <v>85</v>
      </c>
      <c r="C31" s="63">
        <v>103</v>
      </c>
      <c r="D31" s="63">
        <v>129</v>
      </c>
      <c r="E31" s="63">
        <v>0</v>
      </c>
      <c r="F31" s="62">
        <f t="shared" si="3"/>
        <v>232</v>
      </c>
      <c r="G31" s="62">
        <f t="shared" si="2"/>
        <v>0.23200000000000001</v>
      </c>
    </row>
    <row r="32" spans="2:7" x14ac:dyDescent="0.25">
      <c r="B32" s="23" t="s">
        <v>45</v>
      </c>
      <c r="C32" s="63">
        <v>0</v>
      </c>
      <c r="D32" s="63">
        <v>229</v>
      </c>
      <c r="E32" s="63">
        <v>0</v>
      </c>
      <c r="F32" s="62">
        <f t="shared" si="3"/>
        <v>229</v>
      </c>
      <c r="G32" s="62">
        <f t="shared" si="2"/>
        <v>0.22900000000000001</v>
      </c>
    </row>
    <row r="33" spans="2:7" x14ac:dyDescent="0.25">
      <c r="B33" s="23" t="s">
        <v>49</v>
      </c>
      <c r="C33" s="63">
        <v>187</v>
      </c>
      <c r="D33" s="63">
        <v>32</v>
      </c>
      <c r="E33" s="63">
        <v>0</v>
      </c>
      <c r="F33" s="62">
        <f t="shared" si="3"/>
        <v>219</v>
      </c>
      <c r="G33" s="62">
        <f t="shared" si="2"/>
        <v>0.219</v>
      </c>
    </row>
    <row r="34" spans="2:7" x14ac:dyDescent="0.25">
      <c r="B34" s="23" t="s">
        <v>125</v>
      </c>
      <c r="C34" s="63">
        <v>0</v>
      </c>
      <c r="D34" s="63">
        <v>182</v>
      </c>
      <c r="E34" s="63">
        <v>0</v>
      </c>
      <c r="F34" s="62">
        <f t="shared" si="3"/>
        <v>182</v>
      </c>
      <c r="G34" s="62">
        <f t="shared" si="2"/>
        <v>0.182</v>
      </c>
    </row>
    <row r="35" spans="2:7" ht="25.5" x14ac:dyDescent="0.25">
      <c r="B35" s="23" t="s">
        <v>155</v>
      </c>
      <c r="C35" s="63">
        <v>95.55</v>
      </c>
      <c r="D35" s="63">
        <v>0</v>
      </c>
      <c r="E35" s="63">
        <v>0</v>
      </c>
      <c r="F35" s="62">
        <f t="shared" si="3"/>
        <v>95.55</v>
      </c>
      <c r="G35" s="62">
        <f t="shared" si="2"/>
        <v>9.5549999999999996E-2</v>
      </c>
    </row>
    <row r="36" spans="2:7" x14ac:dyDescent="0.25">
      <c r="B36" s="23" t="s">
        <v>117</v>
      </c>
      <c r="C36" s="63">
        <v>67.8</v>
      </c>
      <c r="D36" s="63">
        <v>0</v>
      </c>
      <c r="E36" s="63">
        <v>0</v>
      </c>
      <c r="F36" s="62">
        <f t="shared" si="3"/>
        <v>67.8</v>
      </c>
      <c r="G36" s="62">
        <f t="shared" si="2"/>
        <v>6.7799999999999999E-2</v>
      </c>
    </row>
    <row r="37" spans="2:7" ht="25.5" x14ac:dyDescent="0.25">
      <c r="B37" s="23" t="s">
        <v>189</v>
      </c>
      <c r="C37" s="63">
        <v>2</v>
      </c>
      <c r="D37" s="63">
        <v>16.5</v>
      </c>
      <c r="E37" s="63">
        <v>0</v>
      </c>
      <c r="F37" s="62">
        <f t="shared" si="3"/>
        <v>18.5</v>
      </c>
      <c r="G37" s="62">
        <f t="shared" si="2"/>
        <v>1.8499999999999999E-2</v>
      </c>
    </row>
    <row r="38" spans="2:7" x14ac:dyDescent="0.25">
      <c r="B38" s="23" t="s">
        <v>73</v>
      </c>
      <c r="C38" s="63">
        <v>0</v>
      </c>
      <c r="D38" s="63">
        <v>17.100000000000001</v>
      </c>
      <c r="E38" s="63">
        <v>0</v>
      </c>
      <c r="F38" s="62">
        <f t="shared" si="3"/>
        <v>17.100000000000001</v>
      </c>
      <c r="G38" s="62">
        <f t="shared" si="2"/>
        <v>1.7100000000000001E-2</v>
      </c>
    </row>
    <row r="39" spans="2:7" ht="27" customHeight="1" x14ac:dyDescent="0.25">
      <c r="B39" s="23" t="s">
        <v>199</v>
      </c>
      <c r="C39" s="63">
        <v>8.5</v>
      </c>
      <c r="D39" s="63">
        <v>0</v>
      </c>
      <c r="E39" s="63">
        <v>0</v>
      </c>
      <c r="F39" s="62">
        <f t="shared" si="3"/>
        <v>8.5</v>
      </c>
      <c r="G39" s="62">
        <f t="shared" ref="G39:G70" si="4">F39/1000</f>
        <v>8.5000000000000006E-3</v>
      </c>
    </row>
    <row r="40" spans="2:7" ht="38.25" customHeight="1" x14ac:dyDescent="0.25">
      <c r="B40" s="23" t="s">
        <v>171</v>
      </c>
      <c r="C40" s="63">
        <v>8</v>
      </c>
      <c r="D40" s="63">
        <v>0</v>
      </c>
      <c r="E40" s="63">
        <v>0</v>
      </c>
      <c r="F40" s="62">
        <f t="shared" ref="F40:F71" si="5">SUM(C40:E40)</f>
        <v>8</v>
      </c>
      <c r="G40" s="62">
        <f t="shared" si="4"/>
        <v>8.0000000000000002E-3</v>
      </c>
    </row>
    <row r="41" spans="2:7" ht="27" customHeight="1" x14ac:dyDescent="0.25">
      <c r="B41" s="23" t="s">
        <v>207</v>
      </c>
      <c r="C41" s="63">
        <v>3</v>
      </c>
      <c r="D41" s="63">
        <v>0</v>
      </c>
      <c r="E41" s="63">
        <v>0</v>
      </c>
      <c r="F41" s="62">
        <f t="shared" si="5"/>
        <v>3</v>
      </c>
      <c r="G41" s="62">
        <f t="shared" si="4"/>
        <v>3.0000000000000001E-3</v>
      </c>
    </row>
    <row r="42" spans="2:7" x14ac:dyDescent="0.25">
      <c r="B42" s="23" t="s">
        <v>53</v>
      </c>
      <c r="C42" s="63">
        <v>0</v>
      </c>
      <c r="D42" s="63">
        <v>0</v>
      </c>
      <c r="E42" s="63">
        <v>0</v>
      </c>
      <c r="F42" s="62">
        <f t="shared" si="5"/>
        <v>0</v>
      </c>
      <c r="G42" s="62">
        <f t="shared" si="4"/>
        <v>0</v>
      </c>
    </row>
    <row r="43" spans="2:7" x14ac:dyDescent="0.25">
      <c r="B43" s="23" t="s">
        <v>39</v>
      </c>
      <c r="C43" s="63">
        <v>0</v>
      </c>
      <c r="D43" s="63">
        <v>0</v>
      </c>
      <c r="E43" s="63">
        <v>0</v>
      </c>
      <c r="F43" s="62">
        <f t="shared" si="5"/>
        <v>0</v>
      </c>
      <c r="G43" s="62">
        <f t="shared" si="4"/>
        <v>0</v>
      </c>
    </row>
    <row r="44" spans="2:7" x14ac:dyDescent="0.25">
      <c r="B44" s="23" t="s">
        <v>71</v>
      </c>
      <c r="C44" s="63">
        <v>0</v>
      </c>
      <c r="D44" s="63">
        <v>0</v>
      </c>
      <c r="E44" s="63">
        <v>0</v>
      </c>
      <c r="F44" s="62">
        <f t="shared" si="5"/>
        <v>0</v>
      </c>
      <c r="G44" s="62">
        <f t="shared" si="4"/>
        <v>0</v>
      </c>
    </row>
    <row r="45" spans="2:7" x14ac:dyDescent="0.25">
      <c r="B45" s="23" t="s">
        <v>165</v>
      </c>
      <c r="C45" s="63">
        <v>0</v>
      </c>
      <c r="D45" s="63">
        <v>0</v>
      </c>
      <c r="E45" s="63">
        <v>0</v>
      </c>
      <c r="F45" s="62">
        <f t="shared" si="5"/>
        <v>0</v>
      </c>
      <c r="G45" s="62">
        <f t="shared" si="4"/>
        <v>0</v>
      </c>
    </row>
    <row r="46" spans="2:7" x14ac:dyDescent="0.25">
      <c r="B46" s="23" t="s">
        <v>209</v>
      </c>
      <c r="C46" s="63">
        <v>0</v>
      </c>
      <c r="D46" s="63">
        <v>0</v>
      </c>
      <c r="E46" s="63">
        <v>0</v>
      </c>
      <c r="F46" s="62">
        <f t="shared" si="5"/>
        <v>0</v>
      </c>
      <c r="G46" s="62">
        <f t="shared" si="4"/>
        <v>0</v>
      </c>
    </row>
    <row r="47" spans="2:7" x14ac:dyDescent="0.25">
      <c r="B47" s="23" t="s">
        <v>185</v>
      </c>
      <c r="C47" s="63">
        <v>0</v>
      </c>
      <c r="D47" s="63">
        <v>0</v>
      </c>
      <c r="E47" s="63">
        <v>0</v>
      </c>
      <c r="F47" s="62">
        <f t="shared" si="5"/>
        <v>0</v>
      </c>
      <c r="G47" s="62">
        <f t="shared" si="4"/>
        <v>0</v>
      </c>
    </row>
    <row r="48" spans="2:7" ht="25.5" customHeight="1" x14ac:dyDescent="0.25">
      <c r="B48" s="23" t="s">
        <v>161</v>
      </c>
      <c r="C48" s="63">
        <v>0</v>
      </c>
      <c r="D48" s="63">
        <v>0</v>
      </c>
      <c r="E48" s="63">
        <v>0</v>
      </c>
      <c r="F48" s="62">
        <f t="shared" si="5"/>
        <v>0</v>
      </c>
      <c r="G48" s="62">
        <f t="shared" si="4"/>
        <v>0</v>
      </c>
    </row>
    <row r="49" spans="2:7" ht="29.25" customHeight="1" x14ac:dyDescent="0.25">
      <c r="B49" s="23" t="s">
        <v>193</v>
      </c>
      <c r="C49" s="63">
        <v>0</v>
      </c>
      <c r="D49" s="63">
        <v>0</v>
      </c>
      <c r="E49" s="63">
        <v>0</v>
      </c>
      <c r="F49" s="62">
        <f t="shared" si="5"/>
        <v>0</v>
      </c>
      <c r="G49" s="62">
        <f t="shared" si="4"/>
        <v>0</v>
      </c>
    </row>
    <row r="50" spans="2:7" x14ac:dyDescent="0.25">
      <c r="B50" s="23" t="s">
        <v>105</v>
      </c>
      <c r="C50" s="63">
        <v>0</v>
      </c>
      <c r="D50" s="63">
        <v>0</v>
      </c>
      <c r="E50" s="63">
        <v>0</v>
      </c>
      <c r="F50" s="62">
        <f t="shared" si="5"/>
        <v>0</v>
      </c>
      <c r="G50" s="62">
        <f t="shared" si="4"/>
        <v>0</v>
      </c>
    </row>
    <row r="51" spans="2:7" x14ac:dyDescent="0.25">
      <c r="B51" s="23" t="s">
        <v>93</v>
      </c>
      <c r="C51" s="63">
        <v>0</v>
      </c>
      <c r="D51" s="63">
        <v>0</v>
      </c>
      <c r="E51" s="63">
        <v>0</v>
      </c>
      <c r="F51" s="62">
        <f t="shared" si="5"/>
        <v>0</v>
      </c>
      <c r="G51" s="62">
        <f t="shared" si="4"/>
        <v>0</v>
      </c>
    </row>
    <row r="52" spans="2:7" x14ac:dyDescent="0.25">
      <c r="B52" s="23" t="s">
        <v>101</v>
      </c>
      <c r="C52" s="63">
        <v>0</v>
      </c>
      <c r="D52" s="63">
        <v>0</v>
      </c>
      <c r="E52" s="63">
        <v>0</v>
      </c>
      <c r="F52" s="62">
        <f t="shared" si="5"/>
        <v>0</v>
      </c>
      <c r="G52" s="62">
        <f t="shared" si="4"/>
        <v>0</v>
      </c>
    </row>
    <row r="53" spans="2:7" x14ac:dyDescent="0.25">
      <c r="B53" s="23" t="s">
        <v>147</v>
      </c>
      <c r="C53" s="63">
        <v>0</v>
      </c>
      <c r="D53" s="63">
        <v>0</v>
      </c>
      <c r="E53" s="63">
        <v>0</v>
      </c>
      <c r="F53" s="62">
        <f t="shared" si="5"/>
        <v>0</v>
      </c>
      <c r="G53" s="62">
        <f t="shared" si="4"/>
        <v>0</v>
      </c>
    </row>
    <row r="54" spans="2:7" x14ac:dyDescent="0.25">
      <c r="B54" s="23" t="s">
        <v>97</v>
      </c>
      <c r="C54" s="63">
        <v>0</v>
      </c>
      <c r="D54" s="63">
        <v>0</v>
      </c>
      <c r="E54" s="63">
        <v>0</v>
      </c>
      <c r="F54" s="62">
        <f t="shared" si="5"/>
        <v>0</v>
      </c>
      <c r="G54" s="62">
        <f t="shared" si="4"/>
        <v>0</v>
      </c>
    </row>
    <row r="55" spans="2:7" ht="25.5" x14ac:dyDescent="0.25">
      <c r="B55" s="23" t="s">
        <v>129</v>
      </c>
      <c r="C55" s="63">
        <v>0</v>
      </c>
      <c r="D55" s="63">
        <v>0</v>
      </c>
      <c r="E55" s="63">
        <v>0</v>
      </c>
      <c r="F55" s="62">
        <f t="shared" si="5"/>
        <v>0</v>
      </c>
      <c r="G55" s="62">
        <f t="shared" si="4"/>
        <v>0</v>
      </c>
    </row>
    <row r="56" spans="2:7" ht="25.5" x14ac:dyDescent="0.25">
      <c r="B56" s="23" t="s">
        <v>177</v>
      </c>
      <c r="C56" s="63">
        <v>0</v>
      </c>
      <c r="D56" s="63">
        <v>0</v>
      </c>
      <c r="E56" s="63">
        <v>0</v>
      </c>
      <c r="F56" s="62">
        <f t="shared" si="5"/>
        <v>0</v>
      </c>
      <c r="G56" s="62">
        <f t="shared" si="4"/>
        <v>0</v>
      </c>
    </row>
    <row r="57" spans="2:7" ht="38.25" x14ac:dyDescent="0.25">
      <c r="B57" s="23" t="s">
        <v>197</v>
      </c>
      <c r="C57" s="63">
        <v>0</v>
      </c>
      <c r="D57" s="63">
        <v>0</v>
      </c>
      <c r="E57" s="63">
        <v>0</v>
      </c>
      <c r="F57" s="62">
        <f t="shared" si="5"/>
        <v>0</v>
      </c>
      <c r="G57" s="62">
        <f t="shared" si="4"/>
        <v>0</v>
      </c>
    </row>
    <row r="58" spans="2:7" x14ac:dyDescent="0.25">
      <c r="B58" s="23" t="s">
        <v>103</v>
      </c>
      <c r="C58" s="63">
        <v>0</v>
      </c>
      <c r="D58" s="63">
        <v>0</v>
      </c>
      <c r="E58" s="63">
        <v>0</v>
      </c>
      <c r="F58" s="62">
        <f t="shared" si="5"/>
        <v>0</v>
      </c>
      <c r="G58" s="62">
        <f t="shared" si="4"/>
        <v>0</v>
      </c>
    </row>
    <row r="59" spans="2:7" ht="25.5" x14ac:dyDescent="0.25">
      <c r="B59" s="23" t="s">
        <v>83</v>
      </c>
      <c r="C59" s="63">
        <v>0</v>
      </c>
      <c r="D59" s="63">
        <v>0</v>
      </c>
      <c r="E59" s="63">
        <v>0</v>
      </c>
      <c r="F59" s="62">
        <f t="shared" si="5"/>
        <v>0</v>
      </c>
      <c r="G59" s="62">
        <f t="shared" si="4"/>
        <v>0</v>
      </c>
    </row>
    <row r="60" spans="2:7" x14ac:dyDescent="0.25">
      <c r="B60" s="23" t="s">
        <v>135</v>
      </c>
      <c r="C60" s="63">
        <v>0</v>
      </c>
      <c r="D60" s="63">
        <v>0</v>
      </c>
      <c r="E60" s="63">
        <v>0</v>
      </c>
      <c r="F60" s="62">
        <f t="shared" si="5"/>
        <v>0</v>
      </c>
      <c r="G60" s="62">
        <f t="shared" si="4"/>
        <v>0</v>
      </c>
    </row>
    <row r="61" spans="2:7" x14ac:dyDescent="0.25">
      <c r="B61" s="23" t="s">
        <v>137</v>
      </c>
      <c r="C61" s="63">
        <v>0</v>
      </c>
      <c r="D61" s="63">
        <v>0</v>
      </c>
      <c r="E61" s="63">
        <v>0</v>
      </c>
      <c r="F61" s="62">
        <f t="shared" si="5"/>
        <v>0</v>
      </c>
      <c r="G61" s="62">
        <f t="shared" si="4"/>
        <v>0</v>
      </c>
    </row>
    <row r="62" spans="2:7" ht="25.5" x14ac:dyDescent="0.25">
      <c r="B62" s="23" t="s">
        <v>203</v>
      </c>
      <c r="C62" s="63">
        <v>0</v>
      </c>
      <c r="D62" s="63">
        <v>0</v>
      </c>
      <c r="E62" s="63">
        <v>0</v>
      </c>
      <c r="F62" s="62">
        <f t="shared" si="5"/>
        <v>0</v>
      </c>
      <c r="G62" s="62">
        <f t="shared" si="4"/>
        <v>0</v>
      </c>
    </row>
    <row r="63" spans="2:7" x14ac:dyDescent="0.25">
      <c r="B63" s="23" t="s">
        <v>111</v>
      </c>
      <c r="C63" s="63">
        <v>0</v>
      </c>
      <c r="D63" s="63">
        <v>0</v>
      </c>
      <c r="E63" s="63">
        <v>0</v>
      </c>
      <c r="F63" s="62">
        <f t="shared" si="5"/>
        <v>0</v>
      </c>
      <c r="G63" s="62">
        <f t="shared" si="4"/>
        <v>0</v>
      </c>
    </row>
    <row r="64" spans="2:7" x14ac:dyDescent="0.25">
      <c r="B64" s="23" t="s">
        <v>109</v>
      </c>
      <c r="C64" s="63">
        <v>0</v>
      </c>
      <c r="D64" s="63">
        <v>0</v>
      </c>
      <c r="E64" s="63">
        <v>0</v>
      </c>
      <c r="F64" s="62">
        <f t="shared" si="5"/>
        <v>0</v>
      </c>
      <c r="G64" s="62">
        <f t="shared" si="4"/>
        <v>0</v>
      </c>
    </row>
    <row r="65" spans="2:7" ht="51" x14ac:dyDescent="0.25">
      <c r="B65" s="23" t="s">
        <v>133</v>
      </c>
      <c r="C65" s="63">
        <v>0</v>
      </c>
      <c r="D65" s="63">
        <v>0</v>
      </c>
      <c r="E65" s="63">
        <v>0</v>
      </c>
      <c r="F65" s="62">
        <f t="shared" si="5"/>
        <v>0</v>
      </c>
      <c r="G65" s="62">
        <f t="shared" si="4"/>
        <v>0</v>
      </c>
    </row>
    <row r="66" spans="2:7" x14ac:dyDescent="0.25">
      <c r="B66" s="23" t="s">
        <v>181</v>
      </c>
      <c r="C66" s="63">
        <v>0</v>
      </c>
      <c r="D66" s="63">
        <v>0</v>
      </c>
      <c r="E66" s="63">
        <v>0</v>
      </c>
      <c r="F66" s="62">
        <f t="shared" si="5"/>
        <v>0</v>
      </c>
      <c r="G66" s="62">
        <f t="shared" si="4"/>
        <v>0</v>
      </c>
    </row>
    <row r="67" spans="2:7" x14ac:dyDescent="0.25">
      <c r="B67" s="23" t="s">
        <v>153</v>
      </c>
      <c r="C67" s="63">
        <v>0</v>
      </c>
      <c r="D67" s="63">
        <v>0</v>
      </c>
      <c r="E67" s="63">
        <v>0</v>
      </c>
      <c r="F67" s="62">
        <f t="shared" si="5"/>
        <v>0</v>
      </c>
      <c r="G67" s="62">
        <f t="shared" si="4"/>
        <v>0</v>
      </c>
    </row>
    <row r="68" spans="2:7" ht="23.25" customHeight="1" x14ac:dyDescent="0.25">
      <c r="B68" s="23" t="s">
        <v>167</v>
      </c>
      <c r="C68" s="63">
        <v>0</v>
      </c>
      <c r="D68" s="63">
        <v>0</v>
      </c>
      <c r="E68" s="63">
        <v>0</v>
      </c>
      <c r="F68" s="62">
        <f t="shared" si="5"/>
        <v>0</v>
      </c>
      <c r="G68" s="62">
        <f t="shared" si="4"/>
        <v>0</v>
      </c>
    </row>
    <row r="69" spans="2:7" ht="38.25" x14ac:dyDescent="0.25">
      <c r="B69" s="23" t="s">
        <v>139</v>
      </c>
      <c r="C69" s="63">
        <v>0</v>
      </c>
      <c r="D69" s="63">
        <v>0</v>
      </c>
      <c r="E69" s="63">
        <v>0</v>
      </c>
      <c r="F69" s="62">
        <f t="shared" si="5"/>
        <v>0</v>
      </c>
      <c r="G69" s="62">
        <f t="shared" si="4"/>
        <v>0</v>
      </c>
    </row>
    <row r="70" spans="2:7" ht="22.5" customHeight="1" x14ac:dyDescent="0.25">
      <c r="B70" s="23" t="s">
        <v>211</v>
      </c>
      <c r="C70" s="63">
        <v>0</v>
      </c>
      <c r="D70" s="63">
        <v>0</v>
      </c>
      <c r="E70" s="63">
        <v>0</v>
      </c>
      <c r="F70" s="62">
        <f t="shared" si="5"/>
        <v>0</v>
      </c>
      <c r="G70" s="62">
        <f t="shared" si="4"/>
        <v>0</v>
      </c>
    </row>
    <row r="71" spans="2:7" ht="26.25" customHeight="1" x14ac:dyDescent="0.25">
      <c r="B71" s="23" t="s">
        <v>183</v>
      </c>
      <c r="C71" s="63">
        <v>0</v>
      </c>
      <c r="D71" s="63">
        <v>0</v>
      </c>
      <c r="E71" s="63">
        <v>0</v>
      </c>
      <c r="F71" s="62">
        <f t="shared" si="5"/>
        <v>0</v>
      </c>
      <c r="G71" s="62">
        <f t="shared" ref="G71:G96" si="6">F71/1000</f>
        <v>0</v>
      </c>
    </row>
    <row r="72" spans="2:7" ht="25.5" x14ac:dyDescent="0.25">
      <c r="B72" s="23" t="s">
        <v>151</v>
      </c>
      <c r="C72" s="63">
        <v>0</v>
      </c>
      <c r="D72" s="63">
        <v>0</v>
      </c>
      <c r="E72" s="63">
        <v>0</v>
      </c>
      <c r="F72" s="62">
        <f t="shared" ref="F72:F96" si="7">SUM(C72:E72)</f>
        <v>0</v>
      </c>
      <c r="G72" s="62">
        <f t="shared" si="6"/>
        <v>0</v>
      </c>
    </row>
    <row r="73" spans="2:7" x14ac:dyDescent="0.25">
      <c r="B73" s="23" t="s">
        <v>191</v>
      </c>
      <c r="C73" s="63">
        <v>0</v>
      </c>
      <c r="D73" s="63">
        <v>0</v>
      </c>
      <c r="E73" s="63">
        <v>0</v>
      </c>
      <c r="F73" s="62">
        <f t="shared" si="7"/>
        <v>0</v>
      </c>
      <c r="G73" s="62">
        <f t="shared" si="6"/>
        <v>0</v>
      </c>
    </row>
    <row r="74" spans="2:7" x14ac:dyDescent="0.25">
      <c r="B74" s="23" t="s">
        <v>205</v>
      </c>
      <c r="C74" s="63">
        <v>0</v>
      </c>
      <c r="D74" s="63">
        <v>0</v>
      </c>
      <c r="E74" s="63">
        <v>0</v>
      </c>
      <c r="F74" s="62">
        <f t="shared" si="7"/>
        <v>0</v>
      </c>
      <c r="G74" s="62">
        <f t="shared" si="6"/>
        <v>0</v>
      </c>
    </row>
    <row r="75" spans="2:7" x14ac:dyDescent="0.25">
      <c r="B75" s="23" t="s">
        <v>213</v>
      </c>
      <c r="C75" s="63">
        <v>0</v>
      </c>
      <c r="D75" s="63">
        <v>0</v>
      </c>
      <c r="E75" s="63">
        <v>0</v>
      </c>
      <c r="F75" s="62">
        <f t="shared" si="7"/>
        <v>0</v>
      </c>
      <c r="G75" s="62">
        <f t="shared" si="6"/>
        <v>0</v>
      </c>
    </row>
    <row r="76" spans="2:7" ht="25.5" x14ac:dyDescent="0.25">
      <c r="B76" s="23" t="s">
        <v>141</v>
      </c>
      <c r="C76" s="63">
        <v>0</v>
      </c>
      <c r="D76" s="63">
        <v>0</v>
      </c>
      <c r="E76" s="63">
        <v>0</v>
      </c>
      <c r="F76" s="62">
        <f t="shared" si="7"/>
        <v>0</v>
      </c>
      <c r="G76" s="62">
        <f t="shared" si="6"/>
        <v>0</v>
      </c>
    </row>
    <row r="77" spans="2:7" x14ac:dyDescent="0.25">
      <c r="B77" s="23" t="s">
        <v>145</v>
      </c>
      <c r="C77" s="63">
        <v>0</v>
      </c>
      <c r="D77" s="63">
        <v>0</v>
      </c>
      <c r="E77" s="63">
        <v>0</v>
      </c>
      <c r="F77" s="62">
        <f t="shared" si="7"/>
        <v>0</v>
      </c>
      <c r="G77" s="62">
        <f t="shared" si="6"/>
        <v>0</v>
      </c>
    </row>
    <row r="78" spans="2:7" ht="24.75" customHeight="1" x14ac:dyDescent="0.25">
      <c r="B78" s="23" t="s">
        <v>173</v>
      </c>
      <c r="C78" s="63">
        <v>0</v>
      </c>
      <c r="D78" s="63">
        <v>0</v>
      </c>
      <c r="E78" s="63">
        <v>0</v>
      </c>
      <c r="F78" s="62">
        <f t="shared" si="7"/>
        <v>0</v>
      </c>
      <c r="G78" s="62">
        <f t="shared" si="6"/>
        <v>0</v>
      </c>
    </row>
    <row r="79" spans="2:7" ht="21.75" customHeight="1" x14ac:dyDescent="0.25">
      <c r="B79" s="23" t="s">
        <v>159</v>
      </c>
      <c r="C79" s="63">
        <v>0</v>
      </c>
      <c r="D79" s="63">
        <v>0</v>
      </c>
      <c r="E79" s="63">
        <v>0</v>
      </c>
      <c r="F79" s="62">
        <f t="shared" si="7"/>
        <v>0</v>
      </c>
      <c r="G79" s="62">
        <f t="shared" si="6"/>
        <v>0</v>
      </c>
    </row>
    <row r="80" spans="2:7" ht="28.5" customHeight="1" x14ac:dyDescent="0.25">
      <c r="B80" s="23" t="s">
        <v>195</v>
      </c>
      <c r="C80" s="63">
        <v>0</v>
      </c>
      <c r="D80" s="63">
        <v>0</v>
      </c>
      <c r="E80" s="63">
        <v>0</v>
      </c>
      <c r="F80" s="62">
        <f t="shared" si="7"/>
        <v>0</v>
      </c>
      <c r="G80" s="62">
        <f t="shared" si="6"/>
        <v>0</v>
      </c>
    </row>
    <row r="81" spans="2:7" x14ac:dyDescent="0.25">
      <c r="B81" s="23" t="s">
        <v>87</v>
      </c>
      <c r="C81" s="63">
        <v>0</v>
      </c>
      <c r="D81" s="63">
        <v>0</v>
      </c>
      <c r="E81" s="63">
        <v>0</v>
      </c>
      <c r="F81" s="62">
        <f t="shared" si="7"/>
        <v>0</v>
      </c>
      <c r="G81" s="62">
        <f t="shared" si="6"/>
        <v>0</v>
      </c>
    </row>
    <row r="82" spans="2:7" x14ac:dyDescent="0.25">
      <c r="B82" s="23" t="s">
        <v>89</v>
      </c>
      <c r="C82" s="63">
        <v>0</v>
      </c>
      <c r="D82" s="63">
        <v>0</v>
      </c>
      <c r="E82" s="63">
        <v>0</v>
      </c>
      <c r="F82" s="62">
        <f t="shared" si="7"/>
        <v>0</v>
      </c>
      <c r="G82" s="62">
        <f t="shared" si="6"/>
        <v>0</v>
      </c>
    </row>
    <row r="83" spans="2:7" x14ac:dyDescent="0.25">
      <c r="B83" s="23" t="s">
        <v>157</v>
      </c>
      <c r="C83" s="63">
        <v>0</v>
      </c>
      <c r="D83" s="63">
        <v>0</v>
      </c>
      <c r="E83" s="63">
        <v>0</v>
      </c>
      <c r="F83" s="62">
        <f t="shared" si="7"/>
        <v>0</v>
      </c>
      <c r="G83" s="62">
        <f t="shared" si="6"/>
        <v>0</v>
      </c>
    </row>
    <row r="84" spans="2:7" x14ac:dyDescent="0.25">
      <c r="B84" s="23" t="s">
        <v>107</v>
      </c>
      <c r="C84" s="63">
        <v>0</v>
      </c>
      <c r="D84" s="63">
        <v>0</v>
      </c>
      <c r="E84" s="63">
        <v>0</v>
      </c>
      <c r="F84" s="62">
        <f t="shared" si="7"/>
        <v>0</v>
      </c>
      <c r="G84" s="62">
        <f t="shared" si="6"/>
        <v>0</v>
      </c>
    </row>
    <row r="85" spans="2:7" x14ac:dyDescent="0.25">
      <c r="B85" s="23" t="s">
        <v>163</v>
      </c>
      <c r="C85" s="63">
        <v>0</v>
      </c>
      <c r="D85" s="63">
        <v>0</v>
      </c>
      <c r="E85" s="63">
        <v>0</v>
      </c>
      <c r="F85" s="62">
        <f t="shared" si="7"/>
        <v>0</v>
      </c>
      <c r="G85" s="62">
        <f t="shared" si="6"/>
        <v>0</v>
      </c>
    </row>
    <row r="86" spans="2:7" ht="25.5" customHeight="1" x14ac:dyDescent="0.25">
      <c r="B86" s="23" t="s">
        <v>149</v>
      </c>
      <c r="C86" s="63">
        <v>0</v>
      </c>
      <c r="D86" s="63">
        <v>0</v>
      </c>
      <c r="E86" s="63">
        <v>0</v>
      </c>
      <c r="F86" s="62">
        <f t="shared" si="7"/>
        <v>0</v>
      </c>
      <c r="G86" s="62">
        <f t="shared" si="6"/>
        <v>0</v>
      </c>
    </row>
    <row r="87" spans="2:7" ht="31.5" customHeight="1" x14ac:dyDescent="0.25">
      <c r="B87" s="23" t="s">
        <v>119</v>
      </c>
      <c r="C87" s="63">
        <v>0</v>
      </c>
      <c r="D87" s="63">
        <v>0</v>
      </c>
      <c r="E87" s="63">
        <v>0</v>
      </c>
      <c r="F87" s="62">
        <f t="shared" si="7"/>
        <v>0</v>
      </c>
      <c r="G87" s="62">
        <f t="shared" si="6"/>
        <v>0</v>
      </c>
    </row>
    <row r="88" spans="2:7" x14ac:dyDescent="0.25">
      <c r="B88" s="23" t="s">
        <v>79</v>
      </c>
      <c r="C88" s="63">
        <v>0</v>
      </c>
      <c r="D88" s="63">
        <v>0</v>
      </c>
      <c r="E88" s="63">
        <v>0</v>
      </c>
      <c r="F88" s="62">
        <f t="shared" si="7"/>
        <v>0</v>
      </c>
      <c r="G88" s="62">
        <f t="shared" si="6"/>
        <v>0</v>
      </c>
    </row>
    <row r="89" spans="2:7" ht="25.5" customHeight="1" x14ac:dyDescent="0.25">
      <c r="B89" s="23" t="s">
        <v>131</v>
      </c>
      <c r="C89" s="63">
        <v>0</v>
      </c>
      <c r="D89" s="63">
        <v>0</v>
      </c>
      <c r="E89" s="63">
        <v>0</v>
      </c>
      <c r="F89" s="62">
        <f t="shared" si="7"/>
        <v>0</v>
      </c>
      <c r="G89" s="62">
        <f t="shared" si="6"/>
        <v>0</v>
      </c>
    </row>
    <row r="90" spans="2:7" x14ac:dyDescent="0.25">
      <c r="B90" s="23" t="s">
        <v>175</v>
      </c>
      <c r="C90" s="63">
        <v>0</v>
      </c>
      <c r="D90" s="63">
        <v>0</v>
      </c>
      <c r="E90" s="63">
        <v>0</v>
      </c>
      <c r="F90" s="62">
        <f t="shared" si="7"/>
        <v>0</v>
      </c>
      <c r="G90" s="62">
        <f t="shared" si="6"/>
        <v>0</v>
      </c>
    </row>
    <row r="91" spans="2:7" x14ac:dyDescent="0.25">
      <c r="B91" s="23" t="s">
        <v>61</v>
      </c>
      <c r="C91" s="63">
        <v>0</v>
      </c>
      <c r="D91" s="63">
        <v>0</v>
      </c>
      <c r="E91" s="63">
        <v>0</v>
      </c>
      <c r="F91" s="62">
        <f t="shared" si="7"/>
        <v>0</v>
      </c>
      <c r="G91" s="62">
        <f t="shared" si="6"/>
        <v>0</v>
      </c>
    </row>
    <row r="92" spans="2:7" x14ac:dyDescent="0.25">
      <c r="B92" s="23" t="s">
        <v>187</v>
      </c>
      <c r="C92" s="63">
        <v>0</v>
      </c>
      <c r="D92" s="63">
        <v>0</v>
      </c>
      <c r="E92" s="63">
        <v>0</v>
      </c>
      <c r="F92" s="62">
        <f t="shared" si="7"/>
        <v>0</v>
      </c>
      <c r="G92" s="62">
        <f t="shared" si="6"/>
        <v>0</v>
      </c>
    </row>
    <row r="93" spans="2:7" ht="34.5" customHeight="1" x14ac:dyDescent="0.25">
      <c r="B93" s="23" t="s">
        <v>179</v>
      </c>
      <c r="C93" s="63">
        <v>0</v>
      </c>
      <c r="D93" s="63">
        <v>0</v>
      </c>
      <c r="E93" s="63">
        <v>0</v>
      </c>
      <c r="F93" s="62">
        <f t="shared" si="7"/>
        <v>0</v>
      </c>
      <c r="G93" s="62">
        <f t="shared" si="6"/>
        <v>0</v>
      </c>
    </row>
    <row r="94" spans="2:7" ht="25.5" x14ac:dyDescent="0.25">
      <c r="B94" s="23" t="s">
        <v>123</v>
      </c>
      <c r="C94" s="63">
        <v>0</v>
      </c>
      <c r="D94" s="63">
        <v>0</v>
      </c>
      <c r="E94" s="63">
        <v>0</v>
      </c>
      <c r="F94" s="62">
        <f t="shared" si="7"/>
        <v>0</v>
      </c>
      <c r="G94" s="62">
        <f t="shared" si="6"/>
        <v>0</v>
      </c>
    </row>
    <row r="95" spans="2:7" x14ac:dyDescent="0.25">
      <c r="B95" s="23" t="s">
        <v>201</v>
      </c>
      <c r="C95" s="63">
        <v>0</v>
      </c>
      <c r="D95" s="63">
        <v>0</v>
      </c>
      <c r="E95" s="63">
        <v>0</v>
      </c>
      <c r="F95" s="62">
        <f t="shared" si="7"/>
        <v>0</v>
      </c>
      <c r="G95" s="62">
        <f t="shared" si="6"/>
        <v>0</v>
      </c>
    </row>
    <row r="96" spans="2:7" ht="25.5" x14ac:dyDescent="0.25">
      <c r="B96" s="23" t="s">
        <v>169</v>
      </c>
      <c r="C96" s="63">
        <v>0</v>
      </c>
      <c r="D96" s="63">
        <v>0</v>
      </c>
      <c r="E96" s="63">
        <v>0</v>
      </c>
      <c r="F96" s="62">
        <f t="shared" si="7"/>
        <v>0</v>
      </c>
      <c r="G96" s="62">
        <f t="shared" si="6"/>
        <v>0</v>
      </c>
    </row>
    <row r="97" spans="3:7" x14ac:dyDescent="0.25">
      <c r="C97" s="24">
        <f>SUM(C8:C96)</f>
        <v>490043.91</v>
      </c>
      <c r="D97" s="24">
        <f>SUM(D8:D96)</f>
        <v>671596.02999999991</v>
      </c>
      <c r="E97" s="24">
        <f>SUM(E8:E96)</f>
        <v>9.6</v>
      </c>
      <c r="F97" s="24">
        <f>SUM(F8:F96)</f>
        <v>1161649.5399999996</v>
      </c>
      <c r="G97" s="24">
        <f>SUM(G8:G96)</f>
        <v>1161.6495400000001</v>
      </c>
    </row>
    <row r="98" spans="3:7" x14ac:dyDescent="0.25">
      <c r="C98" s="24">
        <f>C7/1000</f>
        <v>490.04390999999998</v>
      </c>
      <c r="D98" s="24">
        <f t="shared" ref="D98:G98" si="8">D7/1000</f>
        <v>671.59602999999993</v>
      </c>
      <c r="E98" s="24">
        <f t="shared" si="8"/>
        <v>9.5999999999999992E-3</v>
      </c>
      <c r="F98" s="24">
        <f t="shared" si="8"/>
        <v>1161.6495400000001</v>
      </c>
      <c r="G98" s="24">
        <f t="shared" si="8"/>
        <v>1.1616495400000002</v>
      </c>
    </row>
  </sheetData>
  <autoFilter ref="B6:F6" xr:uid="{178670C4-991D-4597-B84E-9B61FA399E6D}">
    <sortState xmlns:xlrd2="http://schemas.microsoft.com/office/spreadsheetml/2017/richdata2" ref="B7:F118">
      <sortCondition descending="1" ref="F6"/>
    </sortState>
  </autoFilter>
  <sortState xmlns:xlrd2="http://schemas.microsoft.com/office/spreadsheetml/2017/richdata2" ref="B8:G96">
    <sortCondition descending="1" ref="G8:G96"/>
  </sortState>
  <mergeCells count="1">
    <mergeCell ref="B2:M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AEB00-F3D5-400C-8C56-230DCEE46496}">
  <dimension ref="A1:P122"/>
  <sheetViews>
    <sheetView zoomScale="85" zoomScaleNormal="85" workbookViewId="0"/>
  </sheetViews>
  <sheetFormatPr baseColWidth="10" defaultColWidth="11.5703125" defaultRowHeight="15" x14ac:dyDescent="0.25"/>
  <cols>
    <col min="1" max="1" width="5.42578125" style="25" customWidth="1"/>
    <col min="2" max="2" width="63.5703125" style="14" customWidth="1"/>
    <col min="3" max="3" width="11.85546875" style="14" customWidth="1"/>
    <col min="4" max="4" width="10" style="14" customWidth="1"/>
    <col min="5" max="6" width="10.140625" style="14" customWidth="1"/>
    <col min="7" max="7" width="11.5703125" style="14"/>
    <col min="8" max="8" width="8.5703125" style="14" customWidth="1"/>
    <col min="9" max="9" width="7.85546875" style="14" customWidth="1"/>
    <col min="10" max="10" width="13" style="19" customWidth="1"/>
    <col min="11" max="11" width="7.140625" style="27" customWidth="1"/>
    <col min="12" max="15" width="11.5703125" style="14"/>
    <col min="16" max="16" width="21.85546875" style="14" customWidth="1"/>
    <col min="17" max="16384" width="11.5703125" style="14"/>
  </cols>
  <sheetData>
    <row r="1" spans="1:16" ht="15.75" thickBot="1" x14ac:dyDescent="0.3">
      <c r="A1" s="24"/>
      <c r="J1" s="14"/>
      <c r="K1" s="14"/>
    </row>
    <row r="2" spans="1:16" ht="14.45" customHeight="1" x14ac:dyDescent="0.25">
      <c r="A2" s="24"/>
      <c r="B2" s="120" t="s">
        <v>28</v>
      </c>
      <c r="C2" s="121"/>
      <c r="D2" s="121"/>
      <c r="E2" s="121"/>
      <c r="F2" s="121"/>
      <c r="G2" s="121"/>
      <c r="H2" s="121"/>
      <c r="I2" s="121"/>
      <c r="J2" s="121"/>
      <c r="K2" s="121"/>
      <c r="L2" s="121"/>
      <c r="M2" s="121"/>
      <c r="N2" s="121"/>
      <c r="O2" s="121"/>
      <c r="P2" s="122"/>
    </row>
    <row r="3" spans="1:16" x14ac:dyDescent="0.25">
      <c r="A3" s="24"/>
      <c r="B3" s="123"/>
      <c r="C3" s="124"/>
      <c r="D3" s="124"/>
      <c r="E3" s="124"/>
      <c r="F3" s="124"/>
      <c r="G3" s="124"/>
      <c r="H3" s="124"/>
      <c r="I3" s="124"/>
      <c r="J3" s="124"/>
      <c r="K3" s="124"/>
      <c r="L3" s="124"/>
      <c r="M3" s="124"/>
      <c r="N3" s="124"/>
      <c r="O3" s="124"/>
      <c r="P3" s="125"/>
    </row>
    <row r="4" spans="1:16" ht="15.75" thickBot="1" x14ac:dyDescent="0.3">
      <c r="A4" s="24"/>
      <c r="B4" s="126"/>
      <c r="C4" s="127"/>
      <c r="D4" s="127"/>
      <c r="E4" s="127"/>
      <c r="F4" s="127"/>
      <c r="G4" s="127"/>
      <c r="H4" s="127"/>
      <c r="I4" s="127"/>
      <c r="J4" s="127"/>
      <c r="K4" s="127"/>
      <c r="L4" s="127"/>
      <c r="M4" s="127"/>
      <c r="N4" s="127"/>
      <c r="O4" s="127"/>
      <c r="P4" s="128"/>
    </row>
    <row r="5" spans="1:16" s="24" customFormat="1" x14ac:dyDescent="0.25">
      <c r="A5" s="25"/>
      <c r="C5" s="24" t="s">
        <v>537</v>
      </c>
      <c r="D5" s="24" t="s">
        <v>538</v>
      </c>
      <c r="E5" s="24" t="s">
        <v>565</v>
      </c>
      <c r="F5" s="24" t="s">
        <v>566</v>
      </c>
      <c r="G5" s="24" t="s">
        <v>567</v>
      </c>
      <c r="H5" s="24" t="s">
        <v>568</v>
      </c>
      <c r="I5" s="24" t="s">
        <v>569</v>
      </c>
      <c r="J5" s="24" t="s">
        <v>570</v>
      </c>
      <c r="K5" s="24" t="s">
        <v>571</v>
      </c>
      <c r="L5" s="24" t="s">
        <v>572</v>
      </c>
      <c r="M5" s="24" t="s">
        <v>573</v>
      </c>
      <c r="N5" s="24" t="s">
        <v>574</v>
      </c>
      <c r="O5" s="24" t="s">
        <v>575</v>
      </c>
      <c r="P5" s="24" t="s">
        <v>550</v>
      </c>
    </row>
    <row r="6" spans="1:16" ht="76.5" x14ac:dyDescent="0.25">
      <c r="B6" s="30" t="s">
        <v>29</v>
      </c>
      <c r="C6" s="30" t="s">
        <v>576</v>
      </c>
      <c r="D6" s="30" t="s">
        <v>577</v>
      </c>
      <c r="E6" s="30" t="s">
        <v>578</v>
      </c>
      <c r="F6" s="30" t="s">
        <v>579</v>
      </c>
      <c r="G6" s="30" t="s">
        <v>580</v>
      </c>
      <c r="H6" s="30" t="s">
        <v>581</v>
      </c>
      <c r="I6" s="30" t="s">
        <v>564</v>
      </c>
      <c r="J6" s="31" t="s">
        <v>33</v>
      </c>
      <c r="K6" s="31" t="s">
        <v>34</v>
      </c>
    </row>
    <row r="7" spans="1:16" s="24" customFormat="1" ht="10.35" customHeight="1" x14ac:dyDescent="0.25">
      <c r="A7" s="25"/>
      <c r="B7" s="28"/>
      <c r="C7" s="28" t="s">
        <v>582</v>
      </c>
      <c r="D7" s="28" t="s">
        <v>583</v>
      </c>
      <c r="E7" s="28" t="s">
        <v>584</v>
      </c>
      <c r="F7" s="28" t="s">
        <v>585</v>
      </c>
      <c r="G7" s="28" t="s">
        <v>586</v>
      </c>
      <c r="H7" s="28" t="s">
        <v>587</v>
      </c>
      <c r="I7" s="28" t="s">
        <v>550</v>
      </c>
      <c r="J7" s="42"/>
      <c r="K7" s="42"/>
    </row>
    <row r="8" spans="1:16" s="24" customFormat="1" x14ac:dyDescent="0.25">
      <c r="A8" s="25"/>
      <c r="B8" s="56" t="s">
        <v>35</v>
      </c>
      <c r="C8" s="57">
        <f>SUM(C9:C119)</f>
        <v>344633.9599999999</v>
      </c>
      <c r="D8" s="57">
        <f t="shared" ref="D8:I8" si="0">SUM(D9:D119)</f>
        <v>925885.76000000013</v>
      </c>
      <c r="E8" s="57">
        <f t="shared" si="0"/>
        <v>7676.3</v>
      </c>
      <c r="F8" s="57">
        <f t="shared" si="0"/>
        <v>421076.52000000008</v>
      </c>
      <c r="G8" s="57">
        <f t="shared" si="0"/>
        <v>77775.830000000031</v>
      </c>
      <c r="H8" s="57">
        <f t="shared" si="0"/>
        <v>129.5</v>
      </c>
      <c r="I8" s="57">
        <f t="shared" si="0"/>
        <v>0</v>
      </c>
      <c r="J8" s="48">
        <f t="shared" ref="J8" si="1">SUM(C8:I8)</f>
        <v>1777177.87</v>
      </c>
      <c r="K8" s="46">
        <f t="shared" ref="K8" si="2">J8/1000</f>
        <v>1777.1778700000002</v>
      </c>
      <c r="L8" s="14"/>
      <c r="M8" s="14"/>
      <c r="N8" s="14"/>
      <c r="O8" s="14"/>
      <c r="P8" s="14"/>
    </row>
    <row r="9" spans="1:16" ht="25.5" x14ac:dyDescent="0.25">
      <c r="A9" s="137" t="s">
        <v>38</v>
      </c>
      <c r="B9" s="54" t="s">
        <v>39</v>
      </c>
      <c r="C9" s="55">
        <v>37171.1</v>
      </c>
      <c r="D9" s="55">
        <v>923647.16</v>
      </c>
      <c r="E9" s="55">
        <v>241.6</v>
      </c>
      <c r="F9" s="55">
        <v>0</v>
      </c>
      <c r="G9" s="55">
        <v>21406.400000000001</v>
      </c>
      <c r="H9" s="55">
        <v>129.5</v>
      </c>
      <c r="I9" s="55">
        <v>0</v>
      </c>
      <c r="J9" s="47">
        <f t="shared" ref="J9:J40" si="3">SUM(C9:I9)</f>
        <v>982595.76</v>
      </c>
      <c r="K9" s="44">
        <f t="shared" ref="K9:K40" si="4">J9/1000</f>
        <v>982.59576000000004</v>
      </c>
    </row>
    <row r="10" spans="1:16" ht="24" customHeight="1" x14ac:dyDescent="0.25">
      <c r="A10" s="137" t="s">
        <v>44</v>
      </c>
      <c r="B10" s="54" t="s">
        <v>45</v>
      </c>
      <c r="C10" s="55">
        <v>6174.1</v>
      </c>
      <c r="D10" s="55">
        <v>0</v>
      </c>
      <c r="E10" s="55">
        <v>2468</v>
      </c>
      <c r="F10" s="55">
        <v>192896</v>
      </c>
      <c r="G10" s="55">
        <v>18164.900000000001</v>
      </c>
      <c r="H10" s="55">
        <v>0</v>
      </c>
      <c r="I10" s="55">
        <v>0</v>
      </c>
      <c r="J10" s="47">
        <f t="shared" si="3"/>
        <v>219703</v>
      </c>
      <c r="K10" s="44">
        <f t="shared" si="4"/>
        <v>219.703</v>
      </c>
    </row>
    <row r="11" spans="1:16" x14ac:dyDescent="0.25">
      <c r="A11" s="137" t="s">
        <v>48</v>
      </c>
      <c r="B11" s="54" t="s">
        <v>49</v>
      </c>
      <c r="C11" s="55">
        <v>200</v>
      </c>
      <c r="D11" s="55">
        <v>0</v>
      </c>
      <c r="E11" s="55">
        <v>0</v>
      </c>
      <c r="F11" s="55">
        <v>83103.7</v>
      </c>
      <c r="G11" s="55">
        <v>11867</v>
      </c>
      <c r="H11" s="55">
        <v>0</v>
      </c>
      <c r="I11" s="55">
        <v>0</v>
      </c>
      <c r="J11" s="47">
        <f t="shared" si="3"/>
        <v>95170.7</v>
      </c>
      <c r="K11" s="44">
        <f t="shared" si="4"/>
        <v>95.170699999999997</v>
      </c>
    </row>
    <row r="12" spans="1:16" ht="27" customHeight="1" x14ac:dyDescent="0.25">
      <c r="A12" s="137" t="s">
        <v>52</v>
      </c>
      <c r="B12" s="54" t="s">
        <v>53</v>
      </c>
      <c r="C12" s="55">
        <v>90457.59</v>
      </c>
      <c r="D12" s="55">
        <v>141</v>
      </c>
      <c r="E12" s="55">
        <v>193.2</v>
      </c>
      <c r="F12" s="55">
        <v>0</v>
      </c>
      <c r="G12" s="55">
        <v>47.6</v>
      </c>
      <c r="H12" s="55">
        <v>0</v>
      </c>
      <c r="I12" s="55">
        <v>0</v>
      </c>
      <c r="J12" s="47">
        <f t="shared" si="3"/>
        <v>90839.39</v>
      </c>
      <c r="K12" s="44">
        <f t="shared" si="4"/>
        <v>90.839389999999995</v>
      </c>
    </row>
    <row r="13" spans="1:16" x14ac:dyDescent="0.25">
      <c r="A13" s="137" t="s">
        <v>60</v>
      </c>
      <c r="B13" s="23" t="s">
        <v>61</v>
      </c>
      <c r="C13" s="43">
        <v>0</v>
      </c>
      <c r="D13" s="43">
        <v>0</v>
      </c>
      <c r="E13" s="43">
        <v>0</v>
      </c>
      <c r="F13" s="43">
        <v>62200</v>
      </c>
      <c r="G13" s="43">
        <v>0</v>
      </c>
      <c r="H13" s="43">
        <v>0</v>
      </c>
      <c r="I13" s="43">
        <v>0</v>
      </c>
      <c r="J13" s="44">
        <f t="shared" si="3"/>
        <v>62200</v>
      </c>
      <c r="K13" s="44">
        <f t="shared" si="4"/>
        <v>62.2</v>
      </c>
    </row>
    <row r="14" spans="1:16" x14ac:dyDescent="0.25">
      <c r="A14" s="137" t="s">
        <v>36</v>
      </c>
      <c r="B14" s="54" t="s">
        <v>37</v>
      </c>
      <c r="C14" s="55">
        <v>50241</v>
      </c>
      <c r="D14" s="55">
        <v>0</v>
      </c>
      <c r="E14" s="55">
        <v>0</v>
      </c>
      <c r="F14" s="55">
        <v>6380</v>
      </c>
      <c r="G14" s="55">
        <v>0</v>
      </c>
      <c r="H14" s="55">
        <v>0</v>
      </c>
      <c r="I14" s="55">
        <v>0</v>
      </c>
      <c r="J14" s="47">
        <f t="shared" si="3"/>
        <v>56621</v>
      </c>
      <c r="K14" s="44">
        <f t="shared" si="4"/>
        <v>56.621000000000002</v>
      </c>
    </row>
    <row r="15" spans="1:16" ht="26.25" customHeight="1" x14ac:dyDescent="0.25">
      <c r="A15" s="137" t="s">
        <v>62</v>
      </c>
      <c r="B15" s="54" t="s">
        <v>63</v>
      </c>
      <c r="C15" s="55">
        <v>172.6</v>
      </c>
      <c r="D15" s="55">
        <v>45</v>
      </c>
      <c r="E15" s="55">
        <v>0</v>
      </c>
      <c r="F15" s="55">
        <v>28627.7</v>
      </c>
      <c r="G15" s="55">
        <v>2220</v>
      </c>
      <c r="H15" s="55">
        <v>0</v>
      </c>
      <c r="I15" s="55">
        <v>0</v>
      </c>
      <c r="J15" s="47">
        <f t="shared" si="3"/>
        <v>31065.3</v>
      </c>
      <c r="K15" s="44">
        <f t="shared" si="4"/>
        <v>31.065300000000001</v>
      </c>
    </row>
    <row r="16" spans="1:16" ht="25.5" x14ac:dyDescent="0.25">
      <c r="A16" s="137" t="s">
        <v>68</v>
      </c>
      <c r="B16" s="54" t="s">
        <v>69</v>
      </c>
      <c r="C16" s="55">
        <v>26516.5</v>
      </c>
      <c r="D16" s="55">
        <v>0</v>
      </c>
      <c r="E16" s="55">
        <v>3710.42</v>
      </c>
      <c r="F16" s="55">
        <v>5.4</v>
      </c>
      <c r="G16" s="55">
        <v>93.5</v>
      </c>
      <c r="H16" s="55">
        <v>0</v>
      </c>
      <c r="I16" s="55">
        <v>0</v>
      </c>
      <c r="J16" s="47">
        <f t="shared" si="3"/>
        <v>30325.82</v>
      </c>
      <c r="K16" s="44">
        <f t="shared" si="4"/>
        <v>30.32582</v>
      </c>
    </row>
    <row r="17" spans="1:16" ht="25.5" x14ac:dyDescent="0.25">
      <c r="A17" s="137" t="s">
        <v>70</v>
      </c>
      <c r="B17" s="54" t="s">
        <v>71</v>
      </c>
      <c r="C17" s="55">
        <v>25693.42</v>
      </c>
      <c r="D17" s="55">
        <v>131.30000000000001</v>
      </c>
      <c r="E17" s="55">
        <v>184.1</v>
      </c>
      <c r="F17" s="55">
        <v>0</v>
      </c>
      <c r="G17" s="55">
        <v>812.55</v>
      </c>
      <c r="H17" s="55">
        <v>0</v>
      </c>
      <c r="I17" s="55">
        <v>0</v>
      </c>
      <c r="J17" s="47">
        <f t="shared" si="3"/>
        <v>26821.369999999995</v>
      </c>
      <c r="K17" s="44">
        <f t="shared" si="4"/>
        <v>26.821369999999995</v>
      </c>
      <c r="L17" s="24"/>
      <c r="M17" s="24"/>
      <c r="N17" s="24"/>
      <c r="O17" s="24"/>
      <c r="P17" s="24"/>
    </row>
    <row r="18" spans="1:16" ht="25.5" x14ac:dyDescent="0.25">
      <c r="A18" s="137" t="s">
        <v>50</v>
      </c>
      <c r="B18" s="54" t="s">
        <v>51</v>
      </c>
      <c r="C18" s="55">
        <v>23315.15</v>
      </c>
      <c r="D18" s="55">
        <v>381.9</v>
      </c>
      <c r="E18" s="55">
        <v>19.8</v>
      </c>
      <c r="F18" s="55">
        <v>497.4</v>
      </c>
      <c r="G18" s="55">
        <v>0</v>
      </c>
      <c r="H18" s="55">
        <v>0</v>
      </c>
      <c r="I18" s="55">
        <v>0</v>
      </c>
      <c r="J18" s="47">
        <f t="shared" si="3"/>
        <v>24214.250000000004</v>
      </c>
      <c r="K18" s="44">
        <f t="shared" si="4"/>
        <v>24.214250000000003</v>
      </c>
    </row>
    <row r="19" spans="1:16" ht="28.5" customHeight="1" x14ac:dyDescent="0.25">
      <c r="A19" s="137" t="s">
        <v>72</v>
      </c>
      <c r="B19" s="23" t="s">
        <v>73</v>
      </c>
      <c r="C19" s="43">
        <v>0</v>
      </c>
      <c r="D19" s="43">
        <v>0</v>
      </c>
      <c r="E19" s="43">
        <v>0</v>
      </c>
      <c r="F19" s="43">
        <v>22620</v>
      </c>
      <c r="G19" s="43">
        <v>0</v>
      </c>
      <c r="H19" s="43">
        <v>0</v>
      </c>
      <c r="I19" s="43">
        <v>0</v>
      </c>
      <c r="J19" s="44">
        <f t="shared" si="3"/>
        <v>22620</v>
      </c>
      <c r="K19" s="44">
        <f t="shared" si="4"/>
        <v>22.62</v>
      </c>
    </row>
    <row r="20" spans="1:16" ht="34.5" customHeight="1" x14ac:dyDescent="0.25">
      <c r="A20" s="137" t="s">
        <v>74</v>
      </c>
      <c r="B20" s="54" t="s">
        <v>75</v>
      </c>
      <c r="C20" s="55">
        <v>12822.26</v>
      </c>
      <c r="D20" s="55">
        <v>48.8</v>
      </c>
      <c r="E20" s="55">
        <v>275.35000000000002</v>
      </c>
      <c r="F20" s="55">
        <v>0</v>
      </c>
      <c r="G20" s="55">
        <v>8007.73</v>
      </c>
      <c r="H20" s="55">
        <v>0</v>
      </c>
      <c r="I20" s="55">
        <v>0</v>
      </c>
      <c r="J20" s="47">
        <f t="shared" si="3"/>
        <v>21154.14</v>
      </c>
      <c r="K20" s="44">
        <f t="shared" si="4"/>
        <v>21.154139999999998</v>
      </c>
    </row>
    <row r="21" spans="1:16" x14ac:dyDescent="0.25">
      <c r="A21" s="137" t="s">
        <v>78</v>
      </c>
      <c r="B21" s="23" t="s">
        <v>79</v>
      </c>
      <c r="C21" s="43">
        <v>0</v>
      </c>
      <c r="D21" s="43">
        <v>0</v>
      </c>
      <c r="E21" s="43">
        <v>0</v>
      </c>
      <c r="F21" s="43">
        <v>20119.12</v>
      </c>
      <c r="G21" s="43">
        <v>0</v>
      </c>
      <c r="H21" s="43">
        <v>0</v>
      </c>
      <c r="I21" s="43">
        <v>0</v>
      </c>
      <c r="J21" s="44">
        <f t="shared" si="3"/>
        <v>20119.12</v>
      </c>
      <c r="K21" s="44">
        <f t="shared" si="4"/>
        <v>20.119119999999999</v>
      </c>
    </row>
    <row r="22" spans="1:16" ht="25.5" x14ac:dyDescent="0.25">
      <c r="A22" s="137" t="s">
        <v>54</v>
      </c>
      <c r="B22" s="54" t="s">
        <v>55</v>
      </c>
      <c r="C22" s="55">
        <v>14403.23</v>
      </c>
      <c r="D22" s="55">
        <v>0</v>
      </c>
      <c r="E22" s="55">
        <v>0</v>
      </c>
      <c r="F22" s="55">
        <v>0</v>
      </c>
      <c r="G22" s="55">
        <v>0</v>
      </c>
      <c r="H22" s="55">
        <v>0</v>
      </c>
      <c r="I22" s="55">
        <v>0</v>
      </c>
      <c r="J22" s="47">
        <f t="shared" si="3"/>
        <v>14403.23</v>
      </c>
      <c r="K22" s="44">
        <f t="shared" si="4"/>
        <v>14.403229999999999</v>
      </c>
    </row>
    <row r="23" spans="1:16" ht="38.25" customHeight="1" x14ac:dyDescent="0.25">
      <c r="A23" s="137" t="s">
        <v>86</v>
      </c>
      <c r="B23" s="23" t="s">
        <v>87</v>
      </c>
      <c r="C23" s="43">
        <v>12583.6</v>
      </c>
      <c r="D23" s="43">
        <v>1172.0999999999999</v>
      </c>
      <c r="E23" s="43">
        <v>225.1</v>
      </c>
      <c r="F23" s="43">
        <v>0</v>
      </c>
      <c r="G23" s="43">
        <v>271.39999999999998</v>
      </c>
      <c r="H23" s="43">
        <v>0</v>
      </c>
      <c r="I23" s="43">
        <v>0</v>
      </c>
      <c r="J23" s="44">
        <f t="shared" si="3"/>
        <v>14252.2</v>
      </c>
      <c r="K23" s="44">
        <f t="shared" si="4"/>
        <v>14.2522</v>
      </c>
    </row>
    <row r="24" spans="1:16" ht="36" customHeight="1" x14ac:dyDescent="0.25">
      <c r="A24" s="137" t="s">
        <v>40</v>
      </c>
      <c r="B24" s="54" t="s">
        <v>41</v>
      </c>
      <c r="C24" s="55">
        <v>909.4</v>
      </c>
      <c r="D24" s="55">
        <v>0</v>
      </c>
      <c r="E24" s="55">
        <v>1.5</v>
      </c>
      <c r="F24" s="55">
        <v>133.19999999999999</v>
      </c>
      <c r="G24" s="55">
        <v>10113</v>
      </c>
      <c r="H24" s="55">
        <v>0</v>
      </c>
      <c r="I24" s="55">
        <v>0</v>
      </c>
      <c r="J24" s="47">
        <f t="shared" si="3"/>
        <v>11157.1</v>
      </c>
      <c r="K24" s="44">
        <f t="shared" si="4"/>
        <v>11.1571</v>
      </c>
    </row>
    <row r="25" spans="1:16" ht="34.5" customHeight="1" x14ac:dyDescent="0.25">
      <c r="A25" s="137" t="s">
        <v>80</v>
      </c>
      <c r="B25" s="54" t="s">
        <v>81</v>
      </c>
      <c r="C25" s="55">
        <v>9577.2000000000007</v>
      </c>
      <c r="D25" s="55">
        <v>0</v>
      </c>
      <c r="E25" s="55">
        <v>0</v>
      </c>
      <c r="F25" s="55">
        <v>0</v>
      </c>
      <c r="G25" s="55">
        <v>0</v>
      </c>
      <c r="H25" s="55">
        <v>0</v>
      </c>
      <c r="I25" s="55">
        <v>0</v>
      </c>
      <c r="J25" s="47">
        <f t="shared" si="3"/>
        <v>9577.2000000000007</v>
      </c>
      <c r="K25" s="44">
        <f t="shared" si="4"/>
        <v>9.5772000000000013</v>
      </c>
    </row>
    <row r="26" spans="1:16" x14ac:dyDescent="0.25">
      <c r="A26" s="137" t="s">
        <v>88</v>
      </c>
      <c r="B26" s="23" t="s">
        <v>89</v>
      </c>
      <c r="C26" s="43">
        <v>7089.56</v>
      </c>
      <c r="D26" s="43">
        <v>40.799999999999997</v>
      </c>
      <c r="E26" s="43">
        <v>39</v>
      </c>
      <c r="F26" s="43">
        <v>0</v>
      </c>
      <c r="G26" s="43">
        <v>88.3</v>
      </c>
      <c r="H26" s="43">
        <v>0</v>
      </c>
      <c r="I26" s="43">
        <v>0</v>
      </c>
      <c r="J26" s="44">
        <f t="shared" si="3"/>
        <v>7257.6600000000008</v>
      </c>
      <c r="K26" s="44">
        <f t="shared" si="4"/>
        <v>7.2576600000000004</v>
      </c>
    </row>
    <row r="27" spans="1:16" ht="25.5" x14ac:dyDescent="0.25">
      <c r="A27" s="137" t="s">
        <v>64</v>
      </c>
      <c r="B27" s="54" t="s">
        <v>65</v>
      </c>
      <c r="C27" s="55">
        <v>6383.44</v>
      </c>
      <c r="D27" s="55">
        <v>0</v>
      </c>
      <c r="E27" s="55">
        <v>0</v>
      </c>
      <c r="F27" s="55">
        <v>0</v>
      </c>
      <c r="G27" s="55">
        <v>0</v>
      </c>
      <c r="H27" s="55">
        <v>0</v>
      </c>
      <c r="I27" s="55">
        <v>0</v>
      </c>
      <c r="J27" s="47">
        <f t="shared" si="3"/>
        <v>6383.44</v>
      </c>
      <c r="K27" s="44">
        <f t="shared" si="4"/>
        <v>6.3834399999999993</v>
      </c>
    </row>
    <row r="28" spans="1:16" ht="29.25" customHeight="1" x14ac:dyDescent="0.25">
      <c r="A28" s="137" t="s">
        <v>66</v>
      </c>
      <c r="B28" s="54" t="s">
        <v>67</v>
      </c>
      <c r="C28" s="55">
        <v>3228.16</v>
      </c>
      <c r="D28" s="55">
        <v>277.7</v>
      </c>
      <c r="E28" s="55">
        <v>258</v>
      </c>
      <c r="F28" s="55">
        <v>866.2</v>
      </c>
      <c r="G28" s="55">
        <v>935</v>
      </c>
      <c r="H28" s="55">
        <v>0</v>
      </c>
      <c r="I28" s="55">
        <v>0</v>
      </c>
      <c r="J28" s="47">
        <f t="shared" si="3"/>
        <v>5565.0599999999995</v>
      </c>
      <c r="K28" s="44">
        <f t="shared" si="4"/>
        <v>5.5650599999999999</v>
      </c>
    </row>
    <row r="29" spans="1:16" ht="27" customHeight="1" x14ac:dyDescent="0.25">
      <c r="A29" s="137" t="s">
        <v>100</v>
      </c>
      <c r="B29" s="54" t="s">
        <v>101</v>
      </c>
      <c r="C29" s="55">
        <v>2664.8</v>
      </c>
      <c r="D29" s="55">
        <v>0</v>
      </c>
      <c r="E29" s="55">
        <v>0</v>
      </c>
      <c r="F29" s="55">
        <v>1580.5</v>
      </c>
      <c r="G29" s="55">
        <v>330</v>
      </c>
      <c r="H29" s="55">
        <v>0</v>
      </c>
      <c r="I29" s="55">
        <v>0</v>
      </c>
      <c r="J29" s="47">
        <f t="shared" si="3"/>
        <v>4575.3</v>
      </c>
      <c r="K29" s="44">
        <f t="shared" si="4"/>
        <v>4.5753000000000004</v>
      </c>
    </row>
    <row r="30" spans="1:16" x14ac:dyDescent="0.25">
      <c r="A30" s="137" t="s">
        <v>106</v>
      </c>
      <c r="B30" s="23" t="s">
        <v>107</v>
      </c>
      <c r="C30" s="43">
        <v>3518.87</v>
      </c>
      <c r="D30" s="43">
        <v>0</v>
      </c>
      <c r="E30" s="43">
        <v>0</v>
      </c>
      <c r="F30" s="43">
        <v>0</v>
      </c>
      <c r="G30" s="43">
        <v>16.5</v>
      </c>
      <c r="H30" s="43">
        <v>0</v>
      </c>
      <c r="I30" s="43">
        <v>0</v>
      </c>
      <c r="J30" s="44">
        <f t="shared" si="3"/>
        <v>3535.37</v>
      </c>
      <c r="K30" s="44">
        <f t="shared" si="4"/>
        <v>3.5353699999999999</v>
      </c>
    </row>
    <row r="31" spans="1:16" x14ac:dyDescent="0.25">
      <c r="A31" s="137" t="s">
        <v>42</v>
      </c>
      <c r="B31" s="54" t="s">
        <v>43</v>
      </c>
      <c r="C31" s="55">
        <v>1606.85</v>
      </c>
      <c r="D31" s="55">
        <v>0</v>
      </c>
      <c r="E31" s="55">
        <v>0</v>
      </c>
      <c r="F31" s="55">
        <v>1280</v>
      </c>
      <c r="G31" s="55">
        <v>0</v>
      </c>
      <c r="H31" s="55">
        <v>0</v>
      </c>
      <c r="I31" s="55">
        <v>0</v>
      </c>
      <c r="J31" s="47">
        <f t="shared" si="3"/>
        <v>2886.85</v>
      </c>
      <c r="K31" s="44">
        <f t="shared" si="4"/>
        <v>2.8868499999999999</v>
      </c>
    </row>
    <row r="32" spans="1:16" x14ac:dyDescent="0.25">
      <c r="A32" s="137" t="s">
        <v>110</v>
      </c>
      <c r="B32" s="54" t="s">
        <v>111</v>
      </c>
      <c r="C32" s="55">
        <v>473.9</v>
      </c>
      <c r="D32" s="55">
        <v>0</v>
      </c>
      <c r="E32" s="55">
        <v>0</v>
      </c>
      <c r="F32" s="55">
        <v>0</v>
      </c>
      <c r="G32" s="55">
        <v>2129.79</v>
      </c>
      <c r="H32" s="55">
        <v>0</v>
      </c>
      <c r="I32" s="55">
        <v>0</v>
      </c>
      <c r="J32" s="47">
        <f t="shared" si="3"/>
        <v>2603.69</v>
      </c>
      <c r="K32" s="44">
        <f t="shared" si="4"/>
        <v>2.6036899999999998</v>
      </c>
    </row>
    <row r="33" spans="1:11" ht="51" x14ac:dyDescent="0.25">
      <c r="A33" s="137" t="s">
        <v>90</v>
      </c>
      <c r="B33" s="23" t="s">
        <v>91</v>
      </c>
      <c r="C33" s="43">
        <v>2427.35</v>
      </c>
      <c r="D33" s="43">
        <v>0</v>
      </c>
      <c r="E33" s="43">
        <v>5</v>
      </c>
      <c r="F33" s="43">
        <v>0</v>
      </c>
      <c r="G33" s="43">
        <v>34.4</v>
      </c>
      <c r="H33" s="43">
        <v>0</v>
      </c>
      <c r="I33" s="43">
        <v>0</v>
      </c>
      <c r="J33" s="44">
        <f t="shared" si="3"/>
        <v>2466.75</v>
      </c>
      <c r="K33" s="44">
        <f t="shared" si="4"/>
        <v>2.4667500000000002</v>
      </c>
    </row>
    <row r="34" spans="1:11" ht="42" customHeight="1" x14ac:dyDescent="0.25">
      <c r="A34" s="137" t="s">
        <v>102</v>
      </c>
      <c r="B34" s="54" t="s">
        <v>103</v>
      </c>
      <c r="C34" s="55">
        <v>1765.1</v>
      </c>
      <c r="D34" s="55">
        <v>0</v>
      </c>
      <c r="E34" s="55">
        <v>0</v>
      </c>
      <c r="F34" s="55">
        <v>11.3</v>
      </c>
      <c r="G34" s="55">
        <v>0</v>
      </c>
      <c r="H34" s="55">
        <v>0</v>
      </c>
      <c r="I34" s="55">
        <v>0</v>
      </c>
      <c r="J34" s="47">
        <f t="shared" si="3"/>
        <v>1776.3999999999999</v>
      </c>
      <c r="K34" s="44">
        <f t="shared" si="4"/>
        <v>1.7763999999999998</v>
      </c>
    </row>
    <row r="35" spans="1:11" ht="25.5" x14ac:dyDescent="0.25">
      <c r="A35" s="137" t="s">
        <v>98</v>
      </c>
      <c r="B35" s="54" t="s">
        <v>99</v>
      </c>
      <c r="C35" s="55">
        <v>1571</v>
      </c>
      <c r="D35" s="55">
        <v>0</v>
      </c>
      <c r="E35" s="55">
        <v>0</v>
      </c>
      <c r="F35" s="55">
        <v>0</v>
      </c>
      <c r="G35" s="55">
        <v>0</v>
      </c>
      <c r="H35" s="55">
        <v>0</v>
      </c>
      <c r="I35" s="55">
        <v>0</v>
      </c>
      <c r="J35" s="47">
        <f t="shared" si="3"/>
        <v>1571</v>
      </c>
      <c r="K35" s="44">
        <f t="shared" si="4"/>
        <v>1.571</v>
      </c>
    </row>
    <row r="36" spans="1:11" ht="25.5" x14ac:dyDescent="0.25">
      <c r="A36" s="137" t="s">
        <v>96</v>
      </c>
      <c r="B36" s="54" t="s">
        <v>97</v>
      </c>
      <c r="C36" s="55">
        <v>1350.15</v>
      </c>
      <c r="D36" s="55">
        <v>0</v>
      </c>
      <c r="E36" s="55">
        <v>16.899999999999999</v>
      </c>
      <c r="F36" s="55">
        <v>0</v>
      </c>
      <c r="G36" s="55">
        <v>0</v>
      </c>
      <c r="H36" s="55">
        <v>0</v>
      </c>
      <c r="I36" s="55">
        <v>0</v>
      </c>
      <c r="J36" s="47">
        <f t="shared" si="3"/>
        <v>1367.0500000000002</v>
      </c>
      <c r="K36" s="44">
        <f t="shared" si="4"/>
        <v>1.3670500000000001</v>
      </c>
    </row>
    <row r="37" spans="1:11" ht="38.25" x14ac:dyDescent="0.25">
      <c r="A37" s="137" t="s">
        <v>82</v>
      </c>
      <c r="B37" s="54" t="s">
        <v>83</v>
      </c>
      <c r="C37" s="55">
        <v>73.400000000000006</v>
      </c>
      <c r="D37" s="55">
        <v>0</v>
      </c>
      <c r="E37" s="55">
        <v>0</v>
      </c>
      <c r="F37" s="55">
        <v>0</v>
      </c>
      <c r="G37" s="55">
        <v>743</v>
      </c>
      <c r="H37" s="55">
        <v>0</v>
      </c>
      <c r="I37" s="55">
        <v>0</v>
      </c>
      <c r="J37" s="47">
        <f t="shared" si="3"/>
        <v>816.4</v>
      </c>
      <c r="K37" s="44">
        <f t="shared" si="4"/>
        <v>0.81640000000000001</v>
      </c>
    </row>
    <row r="38" spans="1:11" ht="38.25" x14ac:dyDescent="0.25">
      <c r="A38" s="137" t="s">
        <v>84</v>
      </c>
      <c r="B38" s="54" t="s">
        <v>85</v>
      </c>
      <c r="C38" s="55">
        <v>172.7</v>
      </c>
      <c r="D38" s="55">
        <v>0</v>
      </c>
      <c r="E38" s="55">
        <v>0</v>
      </c>
      <c r="F38" s="55">
        <v>535</v>
      </c>
      <c r="G38" s="55">
        <v>2.6</v>
      </c>
      <c r="H38" s="55">
        <v>0</v>
      </c>
      <c r="I38" s="55">
        <v>0</v>
      </c>
      <c r="J38" s="47">
        <f t="shared" si="3"/>
        <v>710.30000000000007</v>
      </c>
      <c r="K38" s="44">
        <f t="shared" si="4"/>
        <v>0.71030000000000004</v>
      </c>
    </row>
    <row r="39" spans="1:11" ht="25.5" x14ac:dyDescent="0.25">
      <c r="A39" s="137" t="s">
        <v>112</v>
      </c>
      <c r="B39" s="54" t="s">
        <v>113</v>
      </c>
      <c r="C39" s="55">
        <v>662.5</v>
      </c>
      <c r="D39" s="55">
        <v>0</v>
      </c>
      <c r="E39" s="55">
        <v>0</v>
      </c>
      <c r="F39" s="55">
        <v>0</v>
      </c>
      <c r="G39" s="55">
        <v>0</v>
      </c>
      <c r="H39" s="55">
        <v>0</v>
      </c>
      <c r="I39" s="55">
        <v>0</v>
      </c>
      <c r="J39" s="47">
        <f t="shared" si="3"/>
        <v>662.5</v>
      </c>
      <c r="K39" s="44">
        <f t="shared" si="4"/>
        <v>0.66249999999999998</v>
      </c>
    </row>
    <row r="40" spans="1:11" ht="25.5" x14ac:dyDescent="0.25">
      <c r="A40" s="137" t="s">
        <v>144</v>
      </c>
      <c r="B40" s="54" t="s">
        <v>145</v>
      </c>
      <c r="C40" s="55">
        <v>393.18</v>
      </c>
      <c r="D40" s="55">
        <v>0</v>
      </c>
      <c r="E40" s="55">
        <v>0</v>
      </c>
      <c r="F40" s="55">
        <v>0</v>
      </c>
      <c r="G40" s="55">
        <v>0</v>
      </c>
      <c r="H40" s="55">
        <v>0</v>
      </c>
      <c r="I40" s="55">
        <v>0</v>
      </c>
      <c r="J40" s="47">
        <f t="shared" si="3"/>
        <v>393.18</v>
      </c>
      <c r="K40" s="44">
        <f t="shared" si="4"/>
        <v>0.39318000000000003</v>
      </c>
    </row>
    <row r="41" spans="1:11" x14ac:dyDescent="0.25">
      <c r="A41" s="137" t="s">
        <v>124</v>
      </c>
      <c r="B41" s="54" t="s">
        <v>125</v>
      </c>
      <c r="C41" s="55">
        <v>249.6</v>
      </c>
      <c r="D41" s="55">
        <v>0</v>
      </c>
      <c r="E41" s="55">
        <v>0</v>
      </c>
      <c r="F41" s="55">
        <v>140</v>
      </c>
      <c r="G41" s="55">
        <v>0</v>
      </c>
      <c r="H41" s="55">
        <v>0</v>
      </c>
      <c r="I41" s="55">
        <v>0</v>
      </c>
      <c r="J41" s="47">
        <f t="shared" ref="J41:J72" si="5">SUM(C41:I41)</f>
        <v>389.6</v>
      </c>
      <c r="K41" s="44">
        <f t="shared" ref="K41:K72" si="6">J41/1000</f>
        <v>0.3896</v>
      </c>
    </row>
    <row r="42" spans="1:11" ht="39" customHeight="1" x14ac:dyDescent="0.25">
      <c r="A42" s="137" t="s">
        <v>152</v>
      </c>
      <c r="B42" s="54" t="s">
        <v>153</v>
      </c>
      <c r="C42" s="55">
        <v>219</v>
      </c>
      <c r="D42" s="55">
        <v>0</v>
      </c>
      <c r="E42" s="55">
        <v>14.75</v>
      </c>
      <c r="F42" s="55">
        <v>0</v>
      </c>
      <c r="G42" s="55">
        <v>0</v>
      </c>
      <c r="H42" s="55">
        <v>0</v>
      </c>
      <c r="I42" s="55">
        <v>0</v>
      </c>
      <c r="J42" s="47">
        <f t="shared" si="5"/>
        <v>233.75</v>
      </c>
      <c r="K42" s="44">
        <f t="shared" si="6"/>
        <v>0.23375000000000001</v>
      </c>
    </row>
    <row r="43" spans="1:11" ht="65.25" customHeight="1" x14ac:dyDescent="0.25">
      <c r="A43" s="137" t="s">
        <v>160</v>
      </c>
      <c r="B43" s="54" t="s">
        <v>161</v>
      </c>
      <c r="C43" s="55">
        <v>200</v>
      </c>
      <c r="D43" s="55">
        <v>0</v>
      </c>
      <c r="E43" s="55">
        <v>0</v>
      </c>
      <c r="F43" s="55">
        <v>0</v>
      </c>
      <c r="G43" s="55">
        <v>0</v>
      </c>
      <c r="H43" s="55">
        <v>0</v>
      </c>
      <c r="I43" s="55">
        <v>0</v>
      </c>
      <c r="J43" s="47">
        <f t="shared" si="5"/>
        <v>200</v>
      </c>
      <c r="K43" s="44">
        <f t="shared" si="6"/>
        <v>0.2</v>
      </c>
    </row>
    <row r="44" spans="1:11" x14ac:dyDescent="0.25">
      <c r="A44" s="137" t="s">
        <v>164</v>
      </c>
      <c r="B44" s="54" t="s">
        <v>165</v>
      </c>
      <c r="C44" s="55">
        <v>185</v>
      </c>
      <c r="D44" s="55">
        <v>0</v>
      </c>
      <c r="E44" s="55">
        <v>0</v>
      </c>
      <c r="F44" s="55">
        <v>0</v>
      </c>
      <c r="G44" s="55">
        <v>0</v>
      </c>
      <c r="H44" s="55">
        <v>0</v>
      </c>
      <c r="I44" s="55">
        <v>0</v>
      </c>
      <c r="J44" s="47">
        <f t="shared" si="5"/>
        <v>185</v>
      </c>
      <c r="K44" s="44">
        <f t="shared" si="6"/>
        <v>0.185</v>
      </c>
    </row>
    <row r="45" spans="1:11" x14ac:dyDescent="0.25">
      <c r="A45" s="137" t="s">
        <v>142</v>
      </c>
      <c r="B45" s="54" t="s">
        <v>143</v>
      </c>
      <c r="C45" s="55">
        <v>0</v>
      </c>
      <c r="D45" s="55">
        <v>0</v>
      </c>
      <c r="E45" s="55">
        <v>0</v>
      </c>
      <c r="F45" s="55">
        <v>0</v>
      </c>
      <c r="G45" s="55">
        <v>172</v>
      </c>
      <c r="H45" s="55">
        <v>0</v>
      </c>
      <c r="I45" s="55">
        <v>0</v>
      </c>
      <c r="J45" s="47">
        <f t="shared" si="5"/>
        <v>172</v>
      </c>
      <c r="K45" s="44">
        <f t="shared" si="6"/>
        <v>0.17199999999999999</v>
      </c>
    </row>
    <row r="46" spans="1:11" ht="25.5" x14ac:dyDescent="0.25">
      <c r="A46" s="137" t="s">
        <v>150</v>
      </c>
      <c r="B46" s="54" t="s">
        <v>151</v>
      </c>
      <c r="C46" s="55">
        <v>0</v>
      </c>
      <c r="D46" s="55">
        <v>0</v>
      </c>
      <c r="E46" s="55">
        <v>0</v>
      </c>
      <c r="F46" s="55">
        <v>0</v>
      </c>
      <c r="G46" s="55">
        <v>103.7</v>
      </c>
      <c r="H46" s="55">
        <v>0</v>
      </c>
      <c r="I46" s="55">
        <v>0</v>
      </c>
      <c r="J46" s="47">
        <f t="shared" si="5"/>
        <v>103.7</v>
      </c>
      <c r="K46" s="44">
        <f t="shared" si="6"/>
        <v>0.1037</v>
      </c>
    </row>
    <row r="47" spans="1:11" ht="38.25" x14ac:dyDescent="0.25">
      <c r="A47" s="137" t="s">
        <v>120</v>
      </c>
      <c r="B47" s="54" t="s">
        <v>121</v>
      </c>
      <c r="C47" s="55">
        <v>5.6</v>
      </c>
      <c r="D47" s="55">
        <v>0</v>
      </c>
      <c r="E47" s="55">
        <v>4.95</v>
      </c>
      <c r="F47" s="55">
        <v>0</v>
      </c>
      <c r="G47" s="55">
        <v>84.1</v>
      </c>
      <c r="H47" s="55">
        <v>0</v>
      </c>
      <c r="I47" s="55">
        <v>0</v>
      </c>
      <c r="J47" s="47">
        <f t="shared" si="5"/>
        <v>94.649999999999991</v>
      </c>
      <c r="K47" s="44">
        <f t="shared" si="6"/>
        <v>9.4649999999999998E-2</v>
      </c>
    </row>
    <row r="48" spans="1:11" x14ac:dyDescent="0.25">
      <c r="A48" s="137" t="s">
        <v>92</v>
      </c>
      <c r="B48" s="54" t="s">
        <v>93</v>
      </c>
      <c r="C48" s="55">
        <v>0</v>
      </c>
      <c r="D48" s="55">
        <v>0</v>
      </c>
      <c r="E48" s="55">
        <v>0</v>
      </c>
      <c r="F48" s="55">
        <v>81</v>
      </c>
      <c r="G48" s="55">
        <v>0</v>
      </c>
      <c r="H48" s="55">
        <v>0</v>
      </c>
      <c r="I48" s="55">
        <v>0</v>
      </c>
      <c r="J48" s="47">
        <f t="shared" si="5"/>
        <v>81</v>
      </c>
      <c r="K48" s="44">
        <f t="shared" si="6"/>
        <v>8.1000000000000003E-2</v>
      </c>
    </row>
    <row r="49" spans="1:11" ht="25.5" x14ac:dyDescent="0.25">
      <c r="A49" s="137" t="s">
        <v>176</v>
      </c>
      <c r="B49" s="54" t="s">
        <v>177</v>
      </c>
      <c r="C49" s="55">
        <v>0</v>
      </c>
      <c r="D49" s="55">
        <v>0</v>
      </c>
      <c r="E49" s="55">
        <v>0</v>
      </c>
      <c r="F49" s="55">
        <v>0</v>
      </c>
      <c r="G49" s="55">
        <v>71.099999999999994</v>
      </c>
      <c r="H49" s="55">
        <v>0</v>
      </c>
      <c r="I49" s="55">
        <v>0</v>
      </c>
      <c r="J49" s="47">
        <f t="shared" si="5"/>
        <v>71.099999999999994</v>
      </c>
      <c r="K49" s="44">
        <f t="shared" si="6"/>
        <v>7.1099999999999997E-2</v>
      </c>
    </row>
    <row r="50" spans="1:11" ht="25.5" x14ac:dyDescent="0.25">
      <c r="A50" s="137" t="s">
        <v>104</v>
      </c>
      <c r="B50" s="54" t="s">
        <v>105</v>
      </c>
      <c r="C50" s="55">
        <v>60</v>
      </c>
      <c r="D50" s="55">
        <v>0</v>
      </c>
      <c r="E50" s="55">
        <v>0</v>
      </c>
      <c r="F50" s="55">
        <v>0</v>
      </c>
      <c r="G50" s="55">
        <v>0</v>
      </c>
      <c r="H50" s="55">
        <v>0</v>
      </c>
      <c r="I50" s="55">
        <v>0</v>
      </c>
      <c r="J50" s="47">
        <f t="shared" si="5"/>
        <v>60</v>
      </c>
      <c r="K50" s="44">
        <f t="shared" si="6"/>
        <v>0.06</v>
      </c>
    </row>
    <row r="51" spans="1:11" ht="38.25" x14ac:dyDescent="0.25">
      <c r="A51" s="137" t="s">
        <v>170</v>
      </c>
      <c r="B51" s="23" t="s">
        <v>171</v>
      </c>
      <c r="C51" s="43">
        <v>37.200000000000003</v>
      </c>
      <c r="D51" s="43">
        <v>0</v>
      </c>
      <c r="E51" s="43">
        <v>0</v>
      </c>
      <c r="F51" s="43">
        <v>0</v>
      </c>
      <c r="G51" s="43">
        <v>0</v>
      </c>
      <c r="H51" s="43">
        <v>0</v>
      </c>
      <c r="I51" s="43">
        <v>0</v>
      </c>
      <c r="J51" s="44">
        <f t="shared" si="5"/>
        <v>37.200000000000003</v>
      </c>
      <c r="K51" s="44">
        <f t="shared" si="6"/>
        <v>3.7200000000000004E-2</v>
      </c>
    </row>
    <row r="52" spans="1:11" ht="34.5" customHeight="1" x14ac:dyDescent="0.25">
      <c r="A52" s="137" t="s">
        <v>184</v>
      </c>
      <c r="B52" s="54" t="s">
        <v>185</v>
      </c>
      <c r="C52" s="55">
        <v>18.8</v>
      </c>
      <c r="D52" s="55">
        <v>0</v>
      </c>
      <c r="E52" s="55">
        <v>9.8800000000000008</v>
      </c>
      <c r="F52" s="55">
        <v>0</v>
      </c>
      <c r="G52" s="55">
        <v>0</v>
      </c>
      <c r="H52" s="55">
        <v>0</v>
      </c>
      <c r="I52" s="55">
        <v>0</v>
      </c>
      <c r="J52" s="47">
        <f t="shared" si="5"/>
        <v>28.68</v>
      </c>
      <c r="K52" s="44">
        <f t="shared" si="6"/>
        <v>2.8680000000000001E-2</v>
      </c>
    </row>
    <row r="53" spans="1:11" x14ac:dyDescent="0.25">
      <c r="A53" s="137" t="s">
        <v>156</v>
      </c>
      <c r="B53" s="23" t="s">
        <v>157</v>
      </c>
      <c r="C53" s="43">
        <v>19.2</v>
      </c>
      <c r="D53" s="43">
        <v>0</v>
      </c>
      <c r="E53" s="43">
        <v>0</v>
      </c>
      <c r="F53" s="43">
        <v>0</v>
      </c>
      <c r="G53" s="43">
        <v>0</v>
      </c>
      <c r="H53" s="43">
        <v>0</v>
      </c>
      <c r="I53" s="43">
        <v>0</v>
      </c>
      <c r="J53" s="44">
        <f t="shared" si="5"/>
        <v>19.2</v>
      </c>
      <c r="K53" s="44">
        <f t="shared" si="6"/>
        <v>1.9199999999999998E-2</v>
      </c>
    </row>
    <row r="54" spans="1:11" x14ac:dyDescent="0.25">
      <c r="A54" s="137" t="s">
        <v>56</v>
      </c>
      <c r="B54" s="54" t="s">
        <v>57</v>
      </c>
      <c r="C54" s="55">
        <v>0</v>
      </c>
      <c r="D54" s="55">
        <v>0</v>
      </c>
      <c r="E54" s="55">
        <v>0</v>
      </c>
      <c r="F54" s="55">
        <v>0</v>
      </c>
      <c r="G54" s="55">
        <v>18.38</v>
      </c>
      <c r="H54" s="55">
        <v>0</v>
      </c>
      <c r="I54" s="55">
        <v>0</v>
      </c>
      <c r="J54" s="47">
        <f t="shared" si="5"/>
        <v>18.38</v>
      </c>
      <c r="K54" s="44">
        <f t="shared" si="6"/>
        <v>1.8380000000000001E-2</v>
      </c>
    </row>
    <row r="55" spans="1:11" ht="21.75" customHeight="1" x14ac:dyDescent="0.25">
      <c r="A55" s="137" t="s">
        <v>116</v>
      </c>
      <c r="B55" s="54" t="s">
        <v>117</v>
      </c>
      <c r="C55" s="55">
        <v>0</v>
      </c>
      <c r="D55" s="55">
        <v>0</v>
      </c>
      <c r="E55" s="55">
        <v>0</v>
      </c>
      <c r="F55" s="55">
        <v>0</v>
      </c>
      <c r="G55" s="55">
        <v>16.329999999999998</v>
      </c>
      <c r="H55" s="55">
        <v>0</v>
      </c>
      <c r="I55" s="55">
        <v>0</v>
      </c>
      <c r="J55" s="47">
        <f t="shared" si="5"/>
        <v>16.329999999999998</v>
      </c>
      <c r="K55" s="44">
        <f t="shared" si="6"/>
        <v>1.6329999999999997E-2</v>
      </c>
    </row>
    <row r="56" spans="1:11" ht="25.5" x14ac:dyDescent="0.25">
      <c r="A56" s="137" t="s">
        <v>134</v>
      </c>
      <c r="B56" s="54" t="s">
        <v>135</v>
      </c>
      <c r="C56" s="55">
        <v>3.4</v>
      </c>
      <c r="D56" s="55">
        <v>0</v>
      </c>
      <c r="E56" s="55">
        <v>6.75</v>
      </c>
      <c r="F56" s="55">
        <v>0</v>
      </c>
      <c r="G56" s="55">
        <v>5</v>
      </c>
      <c r="H56" s="55">
        <v>0</v>
      </c>
      <c r="I56" s="55">
        <v>0</v>
      </c>
      <c r="J56" s="47">
        <f t="shared" si="5"/>
        <v>15.15</v>
      </c>
      <c r="K56" s="44">
        <f t="shared" si="6"/>
        <v>1.515E-2</v>
      </c>
    </row>
    <row r="57" spans="1:11" ht="25.5" x14ac:dyDescent="0.25">
      <c r="A57" s="137" t="s">
        <v>194</v>
      </c>
      <c r="B57" s="23" t="s">
        <v>195</v>
      </c>
      <c r="C57" s="43">
        <v>13.6</v>
      </c>
      <c r="D57" s="43">
        <v>0</v>
      </c>
      <c r="E57" s="43">
        <v>0</v>
      </c>
      <c r="F57" s="43">
        <v>0</v>
      </c>
      <c r="G57" s="43">
        <v>0</v>
      </c>
      <c r="H57" s="43">
        <v>0</v>
      </c>
      <c r="I57" s="43">
        <v>0</v>
      </c>
      <c r="J57" s="44">
        <f t="shared" si="5"/>
        <v>13.6</v>
      </c>
      <c r="K57" s="44">
        <f t="shared" si="6"/>
        <v>1.3599999999999999E-2</v>
      </c>
    </row>
    <row r="58" spans="1:11" ht="50.25" customHeight="1" x14ac:dyDescent="0.25">
      <c r="A58" s="137" t="s">
        <v>196</v>
      </c>
      <c r="B58" s="54" t="s">
        <v>197</v>
      </c>
      <c r="C58" s="55">
        <v>0</v>
      </c>
      <c r="D58" s="55">
        <v>0</v>
      </c>
      <c r="E58" s="55">
        <v>0</v>
      </c>
      <c r="F58" s="55">
        <v>0</v>
      </c>
      <c r="G58" s="55">
        <v>11.85</v>
      </c>
      <c r="H58" s="55">
        <v>0</v>
      </c>
      <c r="I58" s="55">
        <v>0</v>
      </c>
      <c r="J58" s="47">
        <f t="shared" si="5"/>
        <v>11.85</v>
      </c>
      <c r="K58" s="44">
        <f t="shared" si="6"/>
        <v>1.1849999999999999E-2</v>
      </c>
    </row>
    <row r="59" spans="1:11" ht="76.5" x14ac:dyDescent="0.25">
      <c r="A59" s="137" t="s">
        <v>58</v>
      </c>
      <c r="B59" s="54" t="s">
        <v>59</v>
      </c>
      <c r="C59" s="55">
        <v>0</v>
      </c>
      <c r="D59" s="55">
        <v>0</v>
      </c>
      <c r="E59" s="55">
        <v>0</v>
      </c>
      <c r="F59" s="55">
        <v>0</v>
      </c>
      <c r="G59" s="55">
        <v>9</v>
      </c>
      <c r="H59" s="55">
        <v>0</v>
      </c>
      <c r="I59" s="55">
        <v>0</v>
      </c>
      <c r="J59" s="47">
        <f t="shared" si="5"/>
        <v>9</v>
      </c>
      <c r="K59" s="44">
        <f t="shared" si="6"/>
        <v>8.9999999999999993E-3</v>
      </c>
    </row>
    <row r="60" spans="1:11" ht="25.5" x14ac:dyDescent="0.25">
      <c r="A60" s="137" t="s">
        <v>188</v>
      </c>
      <c r="B60" s="54" t="s">
        <v>189</v>
      </c>
      <c r="C60" s="55">
        <v>3.95</v>
      </c>
      <c r="D60" s="55">
        <v>0</v>
      </c>
      <c r="E60" s="55">
        <v>0</v>
      </c>
      <c r="F60" s="55">
        <v>0</v>
      </c>
      <c r="G60" s="55">
        <v>0</v>
      </c>
      <c r="H60" s="55">
        <v>0</v>
      </c>
      <c r="I60" s="55">
        <v>0</v>
      </c>
      <c r="J60" s="47">
        <f t="shared" si="5"/>
        <v>3.95</v>
      </c>
      <c r="K60" s="44">
        <f t="shared" si="6"/>
        <v>3.9500000000000004E-3</v>
      </c>
    </row>
    <row r="61" spans="1:11" x14ac:dyDescent="0.25">
      <c r="A61" s="137" t="s">
        <v>46</v>
      </c>
      <c r="B61" s="54" t="s">
        <v>47</v>
      </c>
      <c r="C61" s="55">
        <v>0.5</v>
      </c>
      <c r="D61" s="55">
        <v>0</v>
      </c>
      <c r="E61" s="55">
        <v>1.2</v>
      </c>
      <c r="F61" s="55">
        <v>0</v>
      </c>
      <c r="G61" s="55">
        <v>0</v>
      </c>
      <c r="H61" s="55">
        <v>0</v>
      </c>
      <c r="I61" s="55">
        <v>0</v>
      </c>
      <c r="J61" s="47">
        <f t="shared" si="5"/>
        <v>1.7</v>
      </c>
      <c r="K61" s="44">
        <f t="shared" si="6"/>
        <v>1.6999999999999999E-3</v>
      </c>
    </row>
    <row r="62" spans="1:11" ht="38.25" x14ac:dyDescent="0.25">
      <c r="A62" s="137" t="s">
        <v>126</v>
      </c>
      <c r="B62" s="54" t="s">
        <v>127</v>
      </c>
      <c r="C62" s="55">
        <v>0</v>
      </c>
      <c r="D62" s="55">
        <v>0</v>
      </c>
      <c r="E62" s="55">
        <v>0.8</v>
      </c>
      <c r="F62" s="55">
        <v>0</v>
      </c>
      <c r="G62" s="55">
        <v>0</v>
      </c>
      <c r="H62" s="55">
        <v>0</v>
      </c>
      <c r="I62" s="55">
        <v>0</v>
      </c>
      <c r="J62" s="47">
        <f t="shared" si="5"/>
        <v>0.8</v>
      </c>
      <c r="K62" s="44">
        <f t="shared" si="6"/>
        <v>8.0000000000000004E-4</v>
      </c>
    </row>
    <row r="63" spans="1:11" ht="38.25" x14ac:dyDescent="0.25">
      <c r="A63" s="137" t="s">
        <v>154</v>
      </c>
      <c r="B63" s="54" t="s">
        <v>155</v>
      </c>
      <c r="C63" s="55">
        <v>0</v>
      </c>
      <c r="D63" s="55">
        <v>0</v>
      </c>
      <c r="E63" s="55">
        <v>0</v>
      </c>
      <c r="F63" s="55">
        <v>0</v>
      </c>
      <c r="G63" s="55">
        <v>0.7</v>
      </c>
      <c r="H63" s="55">
        <v>0</v>
      </c>
      <c r="I63" s="55">
        <v>0</v>
      </c>
      <c r="J63" s="47">
        <f t="shared" si="5"/>
        <v>0.7</v>
      </c>
      <c r="K63" s="44">
        <f t="shared" si="6"/>
        <v>6.9999999999999999E-4</v>
      </c>
    </row>
    <row r="64" spans="1:11" x14ac:dyDescent="0.25">
      <c r="A64" s="137" t="s">
        <v>208</v>
      </c>
      <c r="B64" s="54" t="s">
        <v>209</v>
      </c>
      <c r="C64" s="55">
        <v>0</v>
      </c>
      <c r="D64" s="55">
        <v>0</v>
      </c>
      <c r="E64" s="55">
        <v>0</v>
      </c>
      <c r="F64" s="55">
        <v>0</v>
      </c>
      <c r="G64" s="55">
        <v>0</v>
      </c>
      <c r="H64" s="55">
        <v>0</v>
      </c>
      <c r="I64" s="55">
        <v>0</v>
      </c>
      <c r="J64" s="47">
        <f t="shared" si="5"/>
        <v>0</v>
      </c>
      <c r="K64" s="44">
        <f t="shared" si="6"/>
        <v>0</v>
      </c>
    </row>
    <row r="65" spans="1:11" ht="40.5" customHeight="1" x14ac:dyDescent="0.25">
      <c r="A65" s="137" t="s">
        <v>94</v>
      </c>
      <c r="B65" s="54" t="s">
        <v>95</v>
      </c>
      <c r="C65" s="55">
        <v>0</v>
      </c>
      <c r="D65" s="55">
        <v>0</v>
      </c>
      <c r="E65" s="55">
        <v>0</v>
      </c>
      <c r="F65" s="55">
        <v>0</v>
      </c>
      <c r="G65" s="55">
        <v>0</v>
      </c>
      <c r="H65" s="55">
        <v>0</v>
      </c>
      <c r="I65" s="55">
        <v>0</v>
      </c>
      <c r="J65" s="47">
        <f t="shared" si="5"/>
        <v>0</v>
      </c>
      <c r="K65" s="44">
        <f t="shared" si="6"/>
        <v>0</v>
      </c>
    </row>
    <row r="66" spans="1:11" ht="25.5" x14ac:dyDescent="0.25">
      <c r="A66" s="137" t="s">
        <v>192</v>
      </c>
      <c r="B66" s="54" t="s">
        <v>193</v>
      </c>
      <c r="C66" s="55">
        <v>0</v>
      </c>
      <c r="D66" s="55">
        <v>0</v>
      </c>
      <c r="E66" s="55">
        <v>0</v>
      </c>
      <c r="F66" s="55">
        <v>0</v>
      </c>
      <c r="G66" s="55">
        <v>0</v>
      </c>
      <c r="H66" s="55">
        <v>0</v>
      </c>
      <c r="I66" s="55">
        <v>0</v>
      </c>
      <c r="J66" s="47">
        <f t="shared" si="5"/>
        <v>0</v>
      </c>
      <c r="K66" s="44">
        <f t="shared" si="6"/>
        <v>0</v>
      </c>
    </row>
    <row r="67" spans="1:11" ht="43.5" customHeight="1" x14ac:dyDescent="0.25">
      <c r="A67" s="137" t="s">
        <v>76</v>
      </c>
      <c r="B67" s="54" t="s">
        <v>77</v>
      </c>
      <c r="C67" s="55">
        <v>0</v>
      </c>
      <c r="D67" s="55">
        <v>0</v>
      </c>
      <c r="E67" s="55">
        <v>0</v>
      </c>
      <c r="F67" s="55">
        <v>0</v>
      </c>
      <c r="G67" s="55">
        <v>0</v>
      </c>
      <c r="H67" s="55">
        <v>0</v>
      </c>
      <c r="I67" s="55">
        <v>0</v>
      </c>
      <c r="J67" s="47">
        <f t="shared" si="5"/>
        <v>0</v>
      </c>
      <c r="K67" s="44">
        <f t="shared" si="6"/>
        <v>0</v>
      </c>
    </row>
    <row r="68" spans="1:11" x14ac:dyDescent="0.25">
      <c r="A68" s="137" t="s">
        <v>146</v>
      </c>
      <c r="B68" s="54" t="s">
        <v>147</v>
      </c>
      <c r="C68" s="55">
        <v>0</v>
      </c>
      <c r="D68" s="55">
        <v>0</v>
      </c>
      <c r="E68" s="55">
        <v>0</v>
      </c>
      <c r="F68" s="55">
        <v>0</v>
      </c>
      <c r="G68" s="55">
        <v>0</v>
      </c>
      <c r="H68" s="55">
        <v>0</v>
      </c>
      <c r="I68" s="55">
        <v>0</v>
      </c>
      <c r="J68" s="47">
        <f t="shared" si="5"/>
        <v>0</v>
      </c>
      <c r="K68" s="44">
        <f t="shared" si="6"/>
        <v>0</v>
      </c>
    </row>
    <row r="69" spans="1:11" ht="38.25" x14ac:dyDescent="0.25">
      <c r="A69" s="137" t="s">
        <v>128</v>
      </c>
      <c r="B69" s="54" t="s">
        <v>129</v>
      </c>
      <c r="C69" s="55">
        <v>0</v>
      </c>
      <c r="D69" s="55">
        <v>0</v>
      </c>
      <c r="E69" s="55">
        <v>0</v>
      </c>
      <c r="F69" s="55">
        <v>0</v>
      </c>
      <c r="G69" s="55">
        <v>0</v>
      </c>
      <c r="H69" s="55">
        <v>0</v>
      </c>
      <c r="I69" s="55">
        <v>0</v>
      </c>
      <c r="J69" s="47">
        <f t="shared" si="5"/>
        <v>0</v>
      </c>
      <c r="K69" s="44">
        <f t="shared" si="6"/>
        <v>0</v>
      </c>
    </row>
    <row r="70" spans="1:11" x14ac:dyDescent="0.25">
      <c r="A70" s="137" t="s">
        <v>136</v>
      </c>
      <c r="B70" s="54" t="s">
        <v>137</v>
      </c>
      <c r="C70" s="55">
        <v>0</v>
      </c>
      <c r="D70" s="55">
        <v>0</v>
      </c>
      <c r="E70" s="55">
        <v>0</v>
      </c>
      <c r="F70" s="55">
        <v>0</v>
      </c>
      <c r="G70" s="55">
        <v>0</v>
      </c>
      <c r="H70" s="55">
        <v>0</v>
      </c>
      <c r="I70" s="55">
        <v>0</v>
      </c>
      <c r="J70" s="47">
        <f t="shared" si="5"/>
        <v>0</v>
      </c>
      <c r="K70" s="44">
        <f t="shared" si="6"/>
        <v>0</v>
      </c>
    </row>
    <row r="71" spans="1:11" ht="25.5" x14ac:dyDescent="0.25">
      <c r="A71" s="137" t="s">
        <v>202</v>
      </c>
      <c r="B71" s="54" t="s">
        <v>203</v>
      </c>
      <c r="C71" s="55">
        <v>0</v>
      </c>
      <c r="D71" s="55">
        <v>0</v>
      </c>
      <c r="E71" s="55">
        <v>0</v>
      </c>
      <c r="F71" s="55">
        <v>0</v>
      </c>
      <c r="G71" s="55">
        <v>0</v>
      </c>
      <c r="H71" s="55">
        <v>0</v>
      </c>
      <c r="I71" s="55">
        <v>0</v>
      </c>
      <c r="J71" s="47">
        <f t="shared" si="5"/>
        <v>0</v>
      </c>
      <c r="K71" s="44">
        <f t="shared" si="6"/>
        <v>0</v>
      </c>
    </row>
    <row r="72" spans="1:11" x14ac:dyDescent="0.25">
      <c r="A72" s="137" t="s">
        <v>108</v>
      </c>
      <c r="B72" s="54" t="s">
        <v>109</v>
      </c>
      <c r="C72" s="55">
        <v>0</v>
      </c>
      <c r="D72" s="55">
        <v>0</v>
      </c>
      <c r="E72" s="55">
        <v>0</v>
      </c>
      <c r="F72" s="55">
        <v>0</v>
      </c>
      <c r="G72" s="55">
        <v>0</v>
      </c>
      <c r="H72" s="55">
        <v>0</v>
      </c>
      <c r="I72" s="55">
        <v>0</v>
      </c>
      <c r="J72" s="47">
        <f t="shared" si="5"/>
        <v>0</v>
      </c>
      <c r="K72" s="44">
        <f t="shared" si="6"/>
        <v>0</v>
      </c>
    </row>
    <row r="73" spans="1:11" ht="63.75" x14ac:dyDescent="0.25">
      <c r="A73" s="137" t="s">
        <v>132</v>
      </c>
      <c r="B73" s="54" t="s">
        <v>133</v>
      </c>
      <c r="C73" s="55">
        <v>0</v>
      </c>
      <c r="D73" s="55">
        <v>0</v>
      </c>
      <c r="E73" s="55">
        <v>0</v>
      </c>
      <c r="F73" s="55">
        <v>0</v>
      </c>
      <c r="G73" s="55">
        <v>0</v>
      </c>
      <c r="H73" s="55">
        <v>0</v>
      </c>
      <c r="I73" s="55">
        <v>0</v>
      </c>
      <c r="J73" s="47">
        <f t="shared" ref="J73:J104" si="7">SUM(C73:I73)</f>
        <v>0</v>
      </c>
      <c r="K73" s="44">
        <f t="shared" ref="K73:K104" si="8">J73/1000</f>
        <v>0</v>
      </c>
    </row>
    <row r="74" spans="1:11" ht="21.75" customHeight="1" x14ac:dyDescent="0.25">
      <c r="A74" s="137" t="s">
        <v>180</v>
      </c>
      <c r="B74" s="54" t="s">
        <v>181</v>
      </c>
      <c r="C74" s="55">
        <v>0</v>
      </c>
      <c r="D74" s="55">
        <v>0</v>
      </c>
      <c r="E74" s="55">
        <v>0</v>
      </c>
      <c r="F74" s="55">
        <v>0</v>
      </c>
      <c r="G74" s="55">
        <v>0</v>
      </c>
      <c r="H74" s="55">
        <v>0</v>
      </c>
      <c r="I74" s="55">
        <v>0</v>
      </c>
      <c r="J74" s="47">
        <f t="shared" si="7"/>
        <v>0</v>
      </c>
      <c r="K74" s="44">
        <f t="shared" si="8"/>
        <v>0</v>
      </c>
    </row>
    <row r="75" spans="1:11" ht="48.75" customHeight="1" x14ac:dyDescent="0.25">
      <c r="A75" s="137" t="s">
        <v>166</v>
      </c>
      <c r="B75" s="54" t="s">
        <v>167</v>
      </c>
      <c r="C75" s="55">
        <v>0</v>
      </c>
      <c r="D75" s="55">
        <v>0</v>
      </c>
      <c r="E75" s="55">
        <v>0</v>
      </c>
      <c r="F75" s="55">
        <v>0</v>
      </c>
      <c r="G75" s="55">
        <v>0</v>
      </c>
      <c r="H75" s="55">
        <v>0</v>
      </c>
      <c r="I75" s="55">
        <v>0</v>
      </c>
      <c r="J75" s="47">
        <f t="shared" si="7"/>
        <v>0</v>
      </c>
      <c r="K75" s="44">
        <f t="shared" si="8"/>
        <v>0</v>
      </c>
    </row>
    <row r="76" spans="1:11" ht="48" customHeight="1" x14ac:dyDescent="0.25">
      <c r="A76" s="137" t="s">
        <v>138</v>
      </c>
      <c r="B76" s="54" t="s">
        <v>139</v>
      </c>
      <c r="C76" s="55">
        <v>0</v>
      </c>
      <c r="D76" s="55">
        <v>0</v>
      </c>
      <c r="E76" s="55">
        <v>0</v>
      </c>
      <c r="F76" s="55">
        <v>0</v>
      </c>
      <c r="G76" s="55">
        <v>0</v>
      </c>
      <c r="H76" s="55">
        <v>0</v>
      </c>
      <c r="I76" s="55">
        <v>0</v>
      </c>
      <c r="J76" s="47">
        <f t="shared" si="7"/>
        <v>0</v>
      </c>
      <c r="K76" s="44">
        <f t="shared" si="8"/>
        <v>0</v>
      </c>
    </row>
    <row r="77" spans="1:11" ht="39" customHeight="1" x14ac:dyDescent="0.25">
      <c r="A77" s="137" t="s">
        <v>206</v>
      </c>
      <c r="B77" s="54" t="s">
        <v>207</v>
      </c>
      <c r="C77" s="55">
        <v>0</v>
      </c>
      <c r="D77" s="55">
        <v>0</v>
      </c>
      <c r="E77" s="55">
        <v>0</v>
      </c>
      <c r="F77" s="55">
        <v>0</v>
      </c>
      <c r="G77" s="55">
        <v>0</v>
      </c>
      <c r="H77" s="55">
        <v>0</v>
      </c>
      <c r="I77" s="55">
        <v>0</v>
      </c>
      <c r="J77" s="47">
        <f t="shared" si="7"/>
        <v>0</v>
      </c>
      <c r="K77" s="44">
        <f t="shared" si="8"/>
        <v>0</v>
      </c>
    </row>
    <row r="78" spans="1:11" ht="38.25" x14ac:dyDescent="0.25">
      <c r="A78" s="137" t="s">
        <v>210</v>
      </c>
      <c r="B78" s="54" t="s">
        <v>211</v>
      </c>
      <c r="C78" s="55">
        <v>0</v>
      </c>
      <c r="D78" s="55">
        <v>0</v>
      </c>
      <c r="E78" s="55">
        <v>0</v>
      </c>
      <c r="F78" s="55">
        <v>0</v>
      </c>
      <c r="G78" s="55">
        <v>0</v>
      </c>
      <c r="H78" s="55">
        <v>0</v>
      </c>
      <c r="I78" s="55">
        <v>0</v>
      </c>
      <c r="J78" s="47">
        <f t="shared" si="7"/>
        <v>0</v>
      </c>
      <c r="K78" s="44">
        <f t="shared" si="8"/>
        <v>0</v>
      </c>
    </row>
    <row r="79" spans="1:11" ht="25.5" x14ac:dyDescent="0.25">
      <c r="A79" s="137" t="s">
        <v>182</v>
      </c>
      <c r="B79" s="54" t="s">
        <v>183</v>
      </c>
      <c r="C79" s="55">
        <v>0</v>
      </c>
      <c r="D79" s="55">
        <v>0</v>
      </c>
      <c r="E79" s="55">
        <v>0</v>
      </c>
      <c r="F79" s="55">
        <v>0</v>
      </c>
      <c r="G79" s="55">
        <v>0</v>
      </c>
      <c r="H79" s="55">
        <v>0</v>
      </c>
      <c r="I79" s="55">
        <v>0</v>
      </c>
      <c r="J79" s="47">
        <f t="shared" si="7"/>
        <v>0</v>
      </c>
      <c r="K79" s="44">
        <f t="shared" si="8"/>
        <v>0</v>
      </c>
    </row>
    <row r="80" spans="1:11" ht="25.5" x14ac:dyDescent="0.25">
      <c r="A80" s="137" t="s">
        <v>198</v>
      </c>
      <c r="B80" s="54" t="s">
        <v>199</v>
      </c>
      <c r="C80" s="55">
        <v>0</v>
      </c>
      <c r="D80" s="55">
        <v>0</v>
      </c>
      <c r="E80" s="55">
        <v>0</v>
      </c>
      <c r="F80" s="55">
        <v>0</v>
      </c>
      <c r="G80" s="55">
        <v>0</v>
      </c>
      <c r="H80" s="55">
        <v>0</v>
      </c>
      <c r="I80" s="55">
        <v>0</v>
      </c>
      <c r="J80" s="47">
        <f t="shared" si="7"/>
        <v>0</v>
      </c>
      <c r="K80" s="44">
        <f t="shared" si="8"/>
        <v>0</v>
      </c>
    </row>
    <row r="81" spans="1:11" x14ac:dyDescent="0.25">
      <c r="A81" s="137" t="s">
        <v>114</v>
      </c>
      <c r="B81" s="54" t="s">
        <v>115</v>
      </c>
      <c r="C81" s="55">
        <v>0</v>
      </c>
      <c r="D81" s="55">
        <v>0</v>
      </c>
      <c r="E81" s="55">
        <v>0</v>
      </c>
      <c r="F81" s="55">
        <v>0</v>
      </c>
      <c r="G81" s="55">
        <v>0</v>
      </c>
      <c r="H81" s="55">
        <v>0</v>
      </c>
      <c r="I81" s="55">
        <v>0</v>
      </c>
      <c r="J81" s="47">
        <f t="shared" si="7"/>
        <v>0</v>
      </c>
      <c r="K81" s="44">
        <f t="shared" si="8"/>
        <v>0</v>
      </c>
    </row>
    <row r="82" spans="1:11" x14ac:dyDescent="0.25">
      <c r="A82" s="137" t="s">
        <v>190</v>
      </c>
      <c r="B82" s="54" t="s">
        <v>191</v>
      </c>
      <c r="C82" s="55">
        <v>0</v>
      </c>
      <c r="D82" s="55">
        <v>0</v>
      </c>
      <c r="E82" s="55">
        <v>0</v>
      </c>
      <c r="F82" s="55">
        <v>0</v>
      </c>
      <c r="G82" s="55">
        <v>0</v>
      </c>
      <c r="H82" s="55">
        <v>0</v>
      </c>
      <c r="I82" s="55">
        <v>0</v>
      </c>
      <c r="J82" s="47">
        <f t="shared" si="7"/>
        <v>0</v>
      </c>
      <c r="K82" s="44">
        <f t="shared" si="8"/>
        <v>0</v>
      </c>
    </row>
    <row r="83" spans="1:11" ht="25.5" x14ac:dyDescent="0.25">
      <c r="A83" s="137" t="s">
        <v>204</v>
      </c>
      <c r="B83" s="54" t="s">
        <v>205</v>
      </c>
      <c r="C83" s="55">
        <v>0</v>
      </c>
      <c r="D83" s="55">
        <v>0</v>
      </c>
      <c r="E83" s="55">
        <v>0</v>
      </c>
      <c r="F83" s="55">
        <v>0</v>
      </c>
      <c r="G83" s="55">
        <v>0</v>
      </c>
      <c r="H83" s="55">
        <v>0</v>
      </c>
      <c r="I83" s="55">
        <v>0</v>
      </c>
      <c r="J83" s="47">
        <f t="shared" si="7"/>
        <v>0</v>
      </c>
      <c r="K83" s="44">
        <f t="shared" si="8"/>
        <v>0</v>
      </c>
    </row>
    <row r="84" spans="1:11" ht="36.75" customHeight="1" x14ac:dyDescent="0.25">
      <c r="A84" s="137" t="s">
        <v>212</v>
      </c>
      <c r="B84" s="54" t="s">
        <v>213</v>
      </c>
      <c r="C84" s="55">
        <v>0</v>
      </c>
      <c r="D84" s="55">
        <v>0</v>
      </c>
      <c r="E84" s="55">
        <v>0</v>
      </c>
      <c r="F84" s="55">
        <v>0</v>
      </c>
      <c r="G84" s="55">
        <v>0</v>
      </c>
      <c r="H84" s="55">
        <v>0</v>
      </c>
      <c r="I84" s="55">
        <v>0</v>
      </c>
      <c r="J84" s="47">
        <f t="shared" si="7"/>
        <v>0</v>
      </c>
      <c r="K84" s="44">
        <f t="shared" si="8"/>
        <v>0</v>
      </c>
    </row>
    <row r="85" spans="1:11" ht="38.25" x14ac:dyDescent="0.25">
      <c r="A85" s="137" t="s">
        <v>140</v>
      </c>
      <c r="B85" s="54" t="s">
        <v>141</v>
      </c>
      <c r="C85" s="55">
        <v>0</v>
      </c>
      <c r="D85" s="55">
        <v>0</v>
      </c>
      <c r="E85" s="55">
        <v>0</v>
      </c>
      <c r="F85" s="55">
        <v>0</v>
      </c>
      <c r="G85" s="55">
        <v>0</v>
      </c>
      <c r="H85" s="55">
        <v>0</v>
      </c>
      <c r="I85" s="55">
        <v>0</v>
      </c>
      <c r="J85" s="47">
        <f t="shared" si="7"/>
        <v>0</v>
      </c>
      <c r="K85" s="44">
        <f t="shared" si="8"/>
        <v>0</v>
      </c>
    </row>
    <row r="86" spans="1:11" ht="25.5" x14ac:dyDescent="0.25">
      <c r="A86" s="137" t="s">
        <v>172</v>
      </c>
      <c r="B86" s="54" t="s">
        <v>173</v>
      </c>
      <c r="C86" s="55">
        <v>0</v>
      </c>
      <c r="D86" s="55">
        <v>0</v>
      </c>
      <c r="E86" s="55">
        <v>0</v>
      </c>
      <c r="F86" s="55">
        <v>0</v>
      </c>
      <c r="G86" s="55">
        <v>0</v>
      </c>
      <c r="H86" s="55">
        <v>0</v>
      </c>
      <c r="I86" s="55">
        <v>0</v>
      </c>
      <c r="J86" s="47">
        <f t="shared" si="7"/>
        <v>0</v>
      </c>
      <c r="K86" s="44">
        <f t="shared" si="8"/>
        <v>0</v>
      </c>
    </row>
    <row r="87" spans="1:11" ht="38.25" x14ac:dyDescent="0.25">
      <c r="A87" s="137" t="s">
        <v>158</v>
      </c>
      <c r="B87" s="54" t="s">
        <v>159</v>
      </c>
      <c r="C87" s="55">
        <v>0</v>
      </c>
      <c r="D87" s="55">
        <v>0</v>
      </c>
      <c r="E87" s="55">
        <v>0</v>
      </c>
      <c r="F87" s="55">
        <v>0</v>
      </c>
      <c r="G87" s="55">
        <v>0</v>
      </c>
      <c r="H87" s="55">
        <v>0</v>
      </c>
      <c r="I87" s="55">
        <v>0</v>
      </c>
      <c r="J87" s="47">
        <f t="shared" si="7"/>
        <v>0</v>
      </c>
      <c r="K87" s="44">
        <f t="shared" si="8"/>
        <v>0</v>
      </c>
    </row>
    <row r="88" spans="1:11" ht="25.5" x14ac:dyDescent="0.25">
      <c r="A88" s="137" t="s">
        <v>162</v>
      </c>
      <c r="B88" s="23" t="s">
        <v>163</v>
      </c>
      <c r="C88" s="43">
        <v>0</v>
      </c>
      <c r="D88" s="43">
        <v>0</v>
      </c>
      <c r="E88" s="43">
        <v>0</v>
      </c>
      <c r="F88" s="43">
        <v>0</v>
      </c>
      <c r="G88" s="43">
        <v>0</v>
      </c>
      <c r="H88" s="43">
        <v>0</v>
      </c>
      <c r="I88" s="43">
        <v>0</v>
      </c>
      <c r="J88" s="44">
        <f t="shared" si="7"/>
        <v>0</v>
      </c>
      <c r="K88" s="44">
        <f t="shared" si="8"/>
        <v>0</v>
      </c>
    </row>
    <row r="89" spans="1:11" ht="36.75" customHeight="1" x14ac:dyDescent="0.25">
      <c r="A89" s="137" t="s">
        <v>148</v>
      </c>
      <c r="B89" s="23" t="s">
        <v>149</v>
      </c>
      <c r="C89" s="43">
        <v>0</v>
      </c>
      <c r="D89" s="43">
        <v>0</v>
      </c>
      <c r="E89" s="43">
        <v>0</v>
      </c>
      <c r="F89" s="43">
        <v>0</v>
      </c>
      <c r="G89" s="43">
        <v>0</v>
      </c>
      <c r="H89" s="43">
        <v>0</v>
      </c>
      <c r="I89" s="43">
        <v>0</v>
      </c>
      <c r="J89" s="44">
        <f t="shared" si="7"/>
        <v>0</v>
      </c>
      <c r="K89" s="44">
        <f t="shared" si="8"/>
        <v>0</v>
      </c>
    </row>
    <row r="90" spans="1:11" ht="25.5" x14ac:dyDescent="0.25">
      <c r="A90" s="137" t="s">
        <v>118</v>
      </c>
      <c r="B90" s="23" t="s">
        <v>119</v>
      </c>
      <c r="C90" s="43">
        <v>0</v>
      </c>
      <c r="D90" s="43">
        <v>0</v>
      </c>
      <c r="E90" s="43">
        <v>0</v>
      </c>
      <c r="F90" s="43">
        <v>0</v>
      </c>
      <c r="G90" s="43">
        <v>0</v>
      </c>
      <c r="H90" s="43">
        <v>0</v>
      </c>
      <c r="I90" s="43">
        <v>0</v>
      </c>
      <c r="J90" s="44">
        <f t="shared" si="7"/>
        <v>0</v>
      </c>
      <c r="K90" s="44">
        <f t="shared" si="8"/>
        <v>0</v>
      </c>
    </row>
    <row r="91" spans="1:11" ht="25.5" x14ac:dyDescent="0.25">
      <c r="A91" s="137" t="s">
        <v>130</v>
      </c>
      <c r="B91" s="23" t="s">
        <v>131</v>
      </c>
      <c r="C91" s="43">
        <v>0</v>
      </c>
      <c r="D91" s="43">
        <v>0</v>
      </c>
      <c r="E91" s="43">
        <v>0</v>
      </c>
      <c r="F91" s="43">
        <v>0</v>
      </c>
      <c r="G91" s="43">
        <v>0</v>
      </c>
      <c r="H91" s="43">
        <v>0</v>
      </c>
      <c r="I91" s="43">
        <v>0</v>
      </c>
      <c r="J91" s="44">
        <f t="shared" si="7"/>
        <v>0</v>
      </c>
      <c r="K91" s="44">
        <f t="shared" si="8"/>
        <v>0</v>
      </c>
    </row>
    <row r="92" spans="1:11" x14ac:dyDescent="0.25">
      <c r="A92" s="137" t="s">
        <v>174</v>
      </c>
      <c r="B92" s="23" t="s">
        <v>175</v>
      </c>
      <c r="C92" s="43">
        <v>0</v>
      </c>
      <c r="D92" s="43">
        <v>0</v>
      </c>
      <c r="E92" s="43">
        <v>0</v>
      </c>
      <c r="F92" s="43">
        <v>0</v>
      </c>
      <c r="G92" s="43">
        <v>0</v>
      </c>
      <c r="H92" s="43">
        <v>0</v>
      </c>
      <c r="I92" s="43">
        <v>0</v>
      </c>
      <c r="J92" s="44">
        <f t="shared" si="7"/>
        <v>0</v>
      </c>
      <c r="K92" s="44">
        <f t="shared" si="8"/>
        <v>0</v>
      </c>
    </row>
    <row r="93" spans="1:11" ht="36" customHeight="1" x14ac:dyDescent="0.25">
      <c r="A93" s="137" t="s">
        <v>186</v>
      </c>
      <c r="B93" s="23" t="s">
        <v>187</v>
      </c>
      <c r="C93" s="43">
        <v>0</v>
      </c>
      <c r="D93" s="43">
        <v>0</v>
      </c>
      <c r="E93" s="43">
        <v>0</v>
      </c>
      <c r="F93" s="43">
        <v>0</v>
      </c>
      <c r="G93" s="43">
        <v>0</v>
      </c>
      <c r="H93" s="43">
        <v>0</v>
      </c>
      <c r="I93" s="43">
        <v>0</v>
      </c>
      <c r="J93" s="44">
        <f t="shared" si="7"/>
        <v>0</v>
      </c>
      <c r="K93" s="44">
        <f t="shared" si="8"/>
        <v>0</v>
      </c>
    </row>
    <row r="94" spans="1:11" ht="25.5" x14ac:dyDescent="0.25">
      <c r="A94" s="137" t="s">
        <v>178</v>
      </c>
      <c r="B94" s="23" t="s">
        <v>179</v>
      </c>
      <c r="C94" s="43">
        <v>0</v>
      </c>
      <c r="D94" s="43">
        <v>0</v>
      </c>
      <c r="E94" s="43">
        <v>0</v>
      </c>
      <c r="F94" s="43">
        <v>0</v>
      </c>
      <c r="G94" s="43">
        <v>0</v>
      </c>
      <c r="H94" s="43">
        <v>0</v>
      </c>
      <c r="I94" s="43">
        <v>0</v>
      </c>
      <c r="J94" s="44">
        <f t="shared" si="7"/>
        <v>0</v>
      </c>
      <c r="K94" s="44">
        <f t="shared" si="8"/>
        <v>0</v>
      </c>
    </row>
    <row r="95" spans="1:11" ht="38.25" x14ac:dyDescent="0.25">
      <c r="A95" s="137" t="s">
        <v>122</v>
      </c>
      <c r="B95" s="23" t="s">
        <v>123</v>
      </c>
      <c r="C95" s="43">
        <v>0</v>
      </c>
      <c r="D95" s="43">
        <v>0</v>
      </c>
      <c r="E95" s="43">
        <v>0</v>
      </c>
      <c r="F95" s="43">
        <v>0</v>
      </c>
      <c r="G95" s="43">
        <v>0</v>
      </c>
      <c r="H95" s="43">
        <v>0</v>
      </c>
      <c r="I95" s="43">
        <v>0</v>
      </c>
      <c r="J95" s="44">
        <f t="shared" si="7"/>
        <v>0</v>
      </c>
      <c r="K95" s="44">
        <f t="shared" si="8"/>
        <v>0</v>
      </c>
    </row>
    <row r="96" spans="1:11" x14ac:dyDescent="0.25">
      <c r="A96" s="137" t="s">
        <v>200</v>
      </c>
      <c r="B96" s="23" t="s">
        <v>201</v>
      </c>
      <c r="C96" s="43">
        <v>0</v>
      </c>
      <c r="D96" s="43">
        <v>0</v>
      </c>
      <c r="E96" s="43">
        <v>0</v>
      </c>
      <c r="F96" s="43">
        <v>0</v>
      </c>
      <c r="G96" s="43">
        <v>0</v>
      </c>
      <c r="H96" s="43">
        <v>0</v>
      </c>
      <c r="I96" s="43">
        <v>0</v>
      </c>
      <c r="J96" s="44">
        <f t="shared" si="7"/>
        <v>0</v>
      </c>
      <c r="K96" s="44">
        <f t="shared" si="8"/>
        <v>0</v>
      </c>
    </row>
    <row r="97" spans="1:11" ht="38.25" x14ac:dyDescent="0.25">
      <c r="A97" s="137" t="s">
        <v>168</v>
      </c>
      <c r="B97" s="23" t="s">
        <v>169</v>
      </c>
      <c r="C97" s="43">
        <v>0</v>
      </c>
      <c r="D97" s="43">
        <v>0</v>
      </c>
      <c r="E97" s="43">
        <v>0</v>
      </c>
      <c r="F97" s="43">
        <v>0</v>
      </c>
      <c r="G97" s="43">
        <v>0</v>
      </c>
      <c r="H97" s="43">
        <v>0</v>
      </c>
      <c r="I97" s="43">
        <v>0</v>
      </c>
      <c r="J97" s="44">
        <f t="shared" si="7"/>
        <v>0</v>
      </c>
      <c r="K97" s="44">
        <f t="shared" si="8"/>
        <v>0</v>
      </c>
    </row>
    <row r="98" spans="1:11" ht="38.25" x14ac:dyDescent="0.25">
      <c r="A98" s="137" t="s">
        <v>588</v>
      </c>
      <c r="B98" s="23" t="s">
        <v>589</v>
      </c>
      <c r="C98" s="43">
        <v>0</v>
      </c>
      <c r="D98" s="43">
        <v>0</v>
      </c>
      <c r="E98" s="43">
        <v>0</v>
      </c>
      <c r="F98" s="43">
        <v>0</v>
      </c>
      <c r="G98" s="43">
        <v>0</v>
      </c>
      <c r="H98" s="43">
        <v>0</v>
      </c>
      <c r="I98" s="43">
        <v>0</v>
      </c>
      <c r="J98" s="44">
        <f t="shared" si="7"/>
        <v>0</v>
      </c>
      <c r="K98" s="44">
        <f t="shared" si="8"/>
        <v>0</v>
      </c>
    </row>
    <row r="99" spans="1:11" x14ac:dyDescent="0.25">
      <c r="A99" s="137" t="s">
        <v>590</v>
      </c>
      <c r="B99" s="23" t="s">
        <v>591</v>
      </c>
      <c r="C99" s="43">
        <v>0</v>
      </c>
      <c r="D99" s="43">
        <v>0</v>
      </c>
      <c r="E99" s="43">
        <v>0</v>
      </c>
      <c r="F99" s="43">
        <v>0</v>
      </c>
      <c r="G99" s="43">
        <v>0</v>
      </c>
      <c r="H99" s="43">
        <v>0</v>
      </c>
      <c r="I99" s="43">
        <v>0</v>
      </c>
      <c r="J99" s="44">
        <f t="shared" si="7"/>
        <v>0</v>
      </c>
      <c r="K99" s="44">
        <f t="shared" si="8"/>
        <v>0</v>
      </c>
    </row>
    <row r="100" spans="1:11" ht="33" customHeight="1" x14ac:dyDescent="0.25">
      <c r="A100" s="137" t="s">
        <v>592</v>
      </c>
      <c r="B100" s="23" t="s">
        <v>593</v>
      </c>
      <c r="C100" s="43">
        <v>0</v>
      </c>
      <c r="D100" s="43">
        <v>0</v>
      </c>
      <c r="E100" s="43">
        <v>0</v>
      </c>
      <c r="F100" s="43">
        <v>0</v>
      </c>
      <c r="G100" s="43">
        <v>0</v>
      </c>
      <c r="H100" s="43">
        <v>0</v>
      </c>
      <c r="I100" s="43">
        <v>0</v>
      </c>
      <c r="J100" s="44">
        <f t="shared" si="7"/>
        <v>0</v>
      </c>
      <c r="K100" s="44">
        <f t="shared" si="8"/>
        <v>0</v>
      </c>
    </row>
    <row r="101" spans="1:11" ht="25.5" x14ac:dyDescent="0.25">
      <c r="A101" s="137" t="s">
        <v>198</v>
      </c>
      <c r="B101" s="23" t="s">
        <v>594</v>
      </c>
      <c r="C101" s="43">
        <v>0</v>
      </c>
      <c r="D101" s="43">
        <v>0</v>
      </c>
      <c r="E101" s="43">
        <v>0</v>
      </c>
      <c r="F101" s="43">
        <v>0</v>
      </c>
      <c r="G101" s="43">
        <v>0</v>
      </c>
      <c r="H101" s="43">
        <v>0</v>
      </c>
      <c r="I101" s="43">
        <v>0</v>
      </c>
      <c r="J101" s="44">
        <f t="shared" si="7"/>
        <v>0</v>
      </c>
      <c r="K101" s="44">
        <f t="shared" si="8"/>
        <v>0</v>
      </c>
    </row>
    <row r="102" spans="1:11" ht="25.5" x14ac:dyDescent="0.25">
      <c r="A102" s="137" t="s">
        <v>595</v>
      </c>
      <c r="B102" s="23" t="s">
        <v>596</v>
      </c>
      <c r="C102" s="43">
        <v>0</v>
      </c>
      <c r="D102" s="43">
        <v>0</v>
      </c>
      <c r="E102" s="43">
        <v>0</v>
      </c>
      <c r="F102" s="43">
        <v>0</v>
      </c>
      <c r="G102" s="43">
        <v>0</v>
      </c>
      <c r="H102" s="43">
        <v>0</v>
      </c>
      <c r="I102" s="43">
        <v>0</v>
      </c>
      <c r="J102" s="44">
        <f t="shared" si="7"/>
        <v>0</v>
      </c>
      <c r="K102" s="44">
        <f t="shared" si="8"/>
        <v>0</v>
      </c>
    </row>
    <row r="103" spans="1:11" ht="25.5" x14ac:dyDescent="0.25">
      <c r="A103" s="137" t="s">
        <v>150</v>
      </c>
      <c r="B103" s="23" t="s">
        <v>597</v>
      </c>
      <c r="C103" s="43">
        <v>0</v>
      </c>
      <c r="D103" s="43">
        <v>0</v>
      </c>
      <c r="E103" s="43">
        <v>0</v>
      </c>
      <c r="F103" s="43">
        <v>0</v>
      </c>
      <c r="G103" s="43">
        <v>0</v>
      </c>
      <c r="H103" s="43">
        <v>0</v>
      </c>
      <c r="I103" s="43">
        <v>0</v>
      </c>
      <c r="J103" s="44">
        <f t="shared" si="7"/>
        <v>0</v>
      </c>
      <c r="K103" s="44">
        <f t="shared" si="8"/>
        <v>0</v>
      </c>
    </row>
    <row r="104" spans="1:11" x14ac:dyDescent="0.25">
      <c r="A104" s="137" t="s">
        <v>598</v>
      </c>
      <c r="B104" s="23" t="s">
        <v>599</v>
      </c>
      <c r="C104" s="43">
        <v>0</v>
      </c>
      <c r="D104" s="43">
        <v>0</v>
      </c>
      <c r="E104" s="43">
        <v>0</v>
      </c>
      <c r="F104" s="43">
        <v>0</v>
      </c>
      <c r="G104" s="43">
        <v>0</v>
      </c>
      <c r="H104" s="43">
        <v>0</v>
      </c>
      <c r="I104" s="43">
        <v>0</v>
      </c>
      <c r="J104" s="44">
        <f t="shared" si="7"/>
        <v>0</v>
      </c>
      <c r="K104" s="44">
        <f t="shared" si="8"/>
        <v>0</v>
      </c>
    </row>
    <row r="105" spans="1:11" x14ac:dyDescent="0.25">
      <c r="A105" s="137" t="s">
        <v>600</v>
      </c>
      <c r="B105" s="23" t="s">
        <v>601</v>
      </c>
      <c r="C105" s="43">
        <v>0</v>
      </c>
      <c r="D105" s="43">
        <v>0</v>
      </c>
      <c r="E105" s="43">
        <v>0</v>
      </c>
      <c r="F105" s="43">
        <v>0</v>
      </c>
      <c r="G105" s="43">
        <v>0</v>
      </c>
      <c r="H105" s="43">
        <v>0</v>
      </c>
      <c r="I105" s="43">
        <v>0</v>
      </c>
      <c r="J105" s="44">
        <f t="shared" ref="J105:J119" si="9">SUM(C105:I105)</f>
        <v>0</v>
      </c>
      <c r="K105" s="44">
        <f t="shared" ref="K105:K119" si="10">J105/1000</f>
        <v>0</v>
      </c>
    </row>
    <row r="106" spans="1:11" x14ac:dyDescent="0.25">
      <c r="A106" s="137" t="s">
        <v>602</v>
      </c>
      <c r="B106" s="23" t="s">
        <v>603</v>
      </c>
      <c r="C106" s="43">
        <v>0</v>
      </c>
      <c r="D106" s="43">
        <v>0</v>
      </c>
      <c r="E106" s="43">
        <v>0</v>
      </c>
      <c r="F106" s="43">
        <v>0</v>
      </c>
      <c r="G106" s="43">
        <v>0</v>
      </c>
      <c r="H106" s="43">
        <v>0</v>
      </c>
      <c r="I106" s="43">
        <v>0</v>
      </c>
      <c r="J106" s="44">
        <f t="shared" si="9"/>
        <v>0</v>
      </c>
      <c r="K106" s="44">
        <f t="shared" si="10"/>
        <v>0</v>
      </c>
    </row>
    <row r="107" spans="1:11" x14ac:dyDescent="0.25">
      <c r="A107" s="137" t="s">
        <v>604</v>
      </c>
      <c r="B107" s="23" t="s">
        <v>605</v>
      </c>
      <c r="C107" s="43">
        <v>0</v>
      </c>
      <c r="D107" s="43">
        <v>0</v>
      </c>
      <c r="E107" s="43">
        <v>0</v>
      </c>
      <c r="F107" s="43">
        <v>0</v>
      </c>
      <c r="G107" s="43">
        <v>0</v>
      </c>
      <c r="H107" s="43">
        <v>0</v>
      </c>
      <c r="I107" s="43">
        <v>0</v>
      </c>
      <c r="J107" s="44">
        <f t="shared" si="9"/>
        <v>0</v>
      </c>
      <c r="K107" s="44">
        <f t="shared" si="10"/>
        <v>0</v>
      </c>
    </row>
    <row r="108" spans="1:11" ht="38.25" x14ac:dyDescent="0.25">
      <c r="A108" s="137" t="s">
        <v>140</v>
      </c>
      <c r="B108" s="23" t="s">
        <v>606</v>
      </c>
      <c r="C108" s="43">
        <v>0</v>
      </c>
      <c r="D108" s="43">
        <v>0</v>
      </c>
      <c r="E108" s="43">
        <v>0</v>
      </c>
      <c r="F108" s="43">
        <v>0</v>
      </c>
      <c r="G108" s="43">
        <v>0</v>
      </c>
      <c r="H108" s="43">
        <v>0</v>
      </c>
      <c r="I108" s="43">
        <v>0</v>
      </c>
      <c r="J108" s="44">
        <f t="shared" si="9"/>
        <v>0</v>
      </c>
      <c r="K108" s="44">
        <f t="shared" si="10"/>
        <v>0</v>
      </c>
    </row>
    <row r="109" spans="1:11" x14ac:dyDescent="0.25">
      <c r="A109" s="137" t="s">
        <v>607</v>
      </c>
      <c r="B109" s="23" t="s">
        <v>608</v>
      </c>
      <c r="C109" s="43">
        <v>0</v>
      </c>
      <c r="D109" s="43">
        <v>0</v>
      </c>
      <c r="E109" s="43">
        <v>0</v>
      </c>
      <c r="F109" s="43">
        <v>0</v>
      </c>
      <c r="G109" s="43">
        <v>0</v>
      </c>
      <c r="H109" s="43">
        <v>0</v>
      </c>
      <c r="I109" s="43">
        <v>0</v>
      </c>
      <c r="J109" s="44">
        <f t="shared" si="9"/>
        <v>0</v>
      </c>
      <c r="K109" s="44">
        <f t="shared" si="10"/>
        <v>0</v>
      </c>
    </row>
    <row r="110" spans="1:11" ht="25.5" x14ac:dyDescent="0.25">
      <c r="A110" s="137" t="s">
        <v>172</v>
      </c>
      <c r="B110" s="23" t="s">
        <v>609</v>
      </c>
      <c r="C110" s="43">
        <v>0</v>
      </c>
      <c r="D110" s="43">
        <v>0</v>
      </c>
      <c r="E110" s="43">
        <v>0</v>
      </c>
      <c r="F110" s="43">
        <v>0</v>
      </c>
      <c r="G110" s="43">
        <v>0</v>
      </c>
      <c r="H110" s="43">
        <v>0</v>
      </c>
      <c r="I110" s="43">
        <v>0</v>
      </c>
      <c r="J110" s="44">
        <f t="shared" si="9"/>
        <v>0</v>
      </c>
      <c r="K110" s="44">
        <f t="shared" si="10"/>
        <v>0</v>
      </c>
    </row>
    <row r="111" spans="1:11" ht="38.25" x14ac:dyDescent="0.25">
      <c r="A111" s="137" t="s">
        <v>158</v>
      </c>
      <c r="B111" s="23" t="s">
        <v>610</v>
      </c>
      <c r="C111" s="43">
        <v>0</v>
      </c>
      <c r="D111" s="43">
        <v>0</v>
      </c>
      <c r="E111" s="43">
        <v>0</v>
      </c>
      <c r="F111" s="43">
        <v>0</v>
      </c>
      <c r="G111" s="43">
        <v>0</v>
      </c>
      <c r="H111" s="43">
        <v>0</v>
      </c>
      <c r="I111" s="43">
        <v>0</v>
      </c>
      <c r="J111" s="44">
        <f t="shared" si="9"/>
        <v>0</v>
      </c>
      <c r="K111" s="44">
        <f t="shared" si="10"/>
        <v>0</v>
      </c>
    </row>
    <row r="112" spans="1:11" ht="25.5" x14ac:dyDescent="0.25">
      <c r="A112" s="137" t="s">
        <v>611</v>
      </c>
      <c r="B112" s="23" t="s">
        <v>612</v>
      </c>
      <c r="C112" s="43">
        <v>0</v>
      </c>
      <c r="D112" s="43">
        <v>0</v>
      </c>
      <c r="E112" s="43">
        <v>0</v>
      </c>
      <c r="F112" s="43">
        <v>0</v>
      </c>
      <c r="G112" s="43">
        <v>0</v>
      </c>
      <c r="H112" s="43">
        <v>0</v>
      </c>
      <c r="I112" s="43">
        <v>0</v>
      </c>
      <c r="J112" s="44">
        <f t="shared" si="9"/>
        <v>0</v>
      </c>
      <c r="K112" s="44">
        <f t="shared" si="10"/>
        <v>0</v>
      </c>
    </row>
    <row r="113" spans="1:11" ht="33" customHeight="1" x14ac:dyDescent="0.25">
      <c r="A113" s="137" t="s">
        <v>613</v>
      </c>
      <c r="B113" s="23" t="s">
        <v>614</v>
      </c>
      <c r="C113" s="43">
        <v>0</v>
      </c>
      <c r="D113" s="43">
        <v>0</v>
      </c>
      <c r="E113" s="43">
        <v>0</v>
      </c>
      <c r="F113" s="43">
        <v>0</v>
      </c>
      <c r="G113" s="43">
        <v>0</v>
      </c>
      <c r="H113" s="43">
        <v>0</v>
      </c>
      <c r="I113" s="43">
        <v>0</v>
      </c>
      <c r="J113" s="44">
        <f t="shared" si="9"/>
        <v>0</v>
      </c>
      <c r="K113" s="44">
        <f t="shared" si="10"/>
        <v>0</v>
      </c>
    </row>
    <row r="114" spans="1:11" ht="25.5" x14ac:dyDescent="0.25">
      <c r="A114" s="137" t="s">
        <v>615</v>
      </c>
      <c r="B114" s="23" t="s">
        <v>616</v>
      </c>
      <c r="C114" s="43">
        <v>0</v>
      </c>
      <c r="D114" s="43">
        <v>0</v>
      </c>
      <c r="E114" s="43">
        <v>0</v>
      </c>
      <c r="F114" s="43">
        <v>0</v>
      </c>
      <c r="G114" s="43">
        <v>0</v>
      </c>
      <c r="H114" s="43">
        <v>0</v>
      </c>
      <c r="I114" s="43">
        <v>0</v>
      </c>
      <c r="J114" s="44">
        <f t="shared" si="9"/>
        <v>0</v>
      </c>
      <c r="K114" s="44">
        <f t="shared" si="10"/>
        <v>0</v>
      </c>
    </row>
    <row r="115" spans="1:11" ht="25.5" x14ac:dyDescent="0.25">
      <c r="A115" s="137" t="s">
        <v>617</v>
      </c>
      <c r="B115" s="23" t="s">
        <v>618</v>
      </c>
      <c r="C115" s="43">
        <v>0</v>
      </c>
      <c r="D115" s="43">
        <v>0</v>
      </c>
      <c r="E115" s="43">
        <v>0</v>
      </c>
      <c r="F115" s="43">
        <v>0</v>
      </c>
      <c r="G115" s="43">
        <v>0</v>
      </c>
      <c r="H115" s="43">
        <v>0</v>
      </c>
      <c r="I115" s="43">
        <v>0</v>
      </c>
      <c r="J115" s="44">
        <f t="shared" si="9"/>
        <v>0</v>
      </c>
      <c r="K115" s="44">
        <f t="shared" si="10"/>
        <v>0</v>
      </c>
    </row>
    <row r="116" spans="1:11" x14ac:dyDescent="0.25">
      <c r="A116" s="137" t="s">
        <v>619</v>
      </c>
      <c r="B116" s="23" t="s">
        <v>620</v>
      </c>
      <c r="C116" s="43">
        <v>0</v>
      </c>
      <c r="D116" s="43">
        <v>0</v>
      </c>
      <c r="E116" s="43">
        <v>0</v>
      </c>
      <c r="F116" s="43">
        <v>0</v>
      </c>
      <c r="G116" s="43">
        <v>0</v>
      </c>
      <c r="H116" s="43">
        <v>0</v>
      </c>
      <c r="I116" s="43">
        <v>0</v>
      </c>
      <c r="J116" s="44">
        <f t="shared" si="9"/>
        <v>0</v>
      </c>
      <c r="K116" s="44">
        <f t="shared" si="10"/>
        <v>0</v>
      </c>
    </row>
    <row r="117" spans="1:11" ht="25.5" x14ac:dyDescent="0.25">
      <c r="A117" s="137" t="s">
        <v>621</v>
      </c>
      <c r="B117" s="23" t="s">
        <v>622</v>
      </c>
      <c r="C117" s="43">
        <v>0</v>
      </c>
      <c r="D117" s="43">
        <v>0</v>
      </c>
      <c r="E117" s="43">
        <v>0</v>
      </c>
      <c r="F117" s="43">
        <v>0</v>
      </c>
      <c r="G117" s="43">
        <v>0</v>
      </c>
      <c r="H117" s="43">
        <v>0</v>
      </c>
      <c r="I117" s="43">
        <v>0</v>
      </c>
      <c r="J117" s="44">
        <f t="shared" si="9"/>
        <v>0</v>
      </c>
      <c r="K117" s="44">
        <f t="shared" si="10"/>
        <v>0</v>
      </c>
    </row>
    <row r="118" spans="1:11" ht="38.25" x14ac:dyDescent="0.25">
      <c r="A118" s="137" t="s">
        <v>122</v>
      </c>
      <c r="B118" s="23" t="s">
        <v>623</v>
      </c>
      <c r="C118" s="43">
        <v>0</v>
      </c>
      <c r="D118" s="43">
        <v>0</v>
      </c>
      <c r="E118" s="43">
        <v>0</v>
      </c>
      <c r="F118" s="43">
        <v>0</v>
      </c>
      <c r="G118" s="43">
        <v>0</v>
      </c>
      <c r="H118" s="43">
        <v>0</v>
      </c>
      <c r="I118" s="43">
        <v>0</v>
      </c>
      <c r="J118" s="44">
        <f t="shared" si="9"/>
        <v>0</v>
      </c>
      <c r="K118" s="44">
        <f t="shared" si="10"/>
        <v>0</v>
      </c>
    </row>
    <row r="119" spans="1:11" x14ac:dyDescent="0.25">
      <c r="A119" s="137" t="s">
        <v>200</v>
      </c>
      <c r="B119" s="23" t="s">
        <v>201</v>
      </c>
      <c r="C119" s="43">
        <v>0</v>
      </c>
      <c r="D119" s="43">
        <v>0</v>
      </c>
      <c r="E119" s="43">
        <v>0</v>
      </c>
      <c r="F119" s="43">
        <v>0</v>
      </c>
      <c r="G119" s="43">
        <v>0</v>
      </c>
      <c r="H119" s="43">
        <v>0</v>
      </c>
      <c r="I119" s="43">
        <v>0</v>
      </c>
      <c r="J119" s="44">
        <f t="shared" si="9"/>
        <v>0</v>
      </c>
      <c r="K119" s="44">
        <f t="shared" si="10"/>
        <v>0</v>
      </c>
    </row>
    <row r="120" spans="1:11" x14ac:dyDescent="0.25">
      <c r="C120" s="36">
        <f>SUM(C9:C119)</f>
        <v>344633.9599999999</v>
      </c>
      <c r="D120" s="36">
        <f t="shared" ref="D120:K120" si="11">SUM(D9:D119)</f>
        <v>925885.76000000013</v>
      </c>
      <c r="E120" s="36">
        <f t="shared" si="11"/>
        <v>7676.3</v>
      </c>
      <c r="F120" s="36">
        <f t="shared" si="11"/>
        <v>421076.52000000008</v>
      </c>
      <c r="G120" s="36">
        <f t="shared" si="11"/>
        <v>77775.830000000031</v>
      </c>
      <c r="H120" s="36">
        <f t="shared" si="11"/>
        <v>129.5</v>
      </c>
      <c r="I120" s="36">
        <f t="shared" si="11"/>
        <v>0</v>
      </c>
      <c r="J120" s="36">
        <f t="shared" si="11"/>
        <v>1777177.8699999996</v>
      </c>
      <c r="K120" s="36">
        <f t="shared" si="11"/>
        <v>1777.1778699999993</v>
      </c>
    </row>
    <row r="121" spans="1:11" x14ac:dyDescent="0.25">
      <c r="B121" s="66"/>
    </row>
    <row r="122" spans="1:11" x14ac:dyDescent="0.25">
      <c r="B122" s="66"/>
    </row>
  </sheetData>
  <autoFilter ref="B6:P6" xr:uid="{AA8AEB00-F3D5-400C-8C56-230DCEE46496}">
    <sortState xmlns:xlrd2="http://schemas.microsoft.com/office/spreadsheetml/2017/richdata2" ref="B7:P118">
      <sortCondition descending="1" ref="J6"/>
    </sortState>
  </autoFilter>
  <sortState xmlns:xlrd2="http://schemas.microsoft.com/office/spreadsheetml/2017/richdata2" ref="A9:K119">
    <sortCondition descending="1" ref="K9:K119"/>
  </sortState>
  <mergeCells count="1">
    <mergeCell ref="B2:P4"/>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D213A-C6E4-4D72-86D7-AB14C527B240}">
  <dimension ref="A1:N96"/>
  <sheetViews>
    <sheetView zoomScaleNormal="100" workbookViewId="0"/>
  </sheetViews>
  <sheetFormatPr baseColWidth="10" defaultColWidth="11.5703125" defaultRowHeight="15" x14ac:dyDescent="0.25"/>
  <cols>
    <col min="1" max="1" width="4.7109375" style="25" customWidth="1"/>
    <col min="2" max="2" width="83.85546875" style="14" customWidth="1"/>
    <col min="3" max="3" width="11.5703125" style="14"/>
    <col min="4" max="4" width="7.85546875" style="14" customWidth="1"/>
    <col min="5" max="5" width="7.5703125" style="14" customWidth="1"/>
    <col min="6" max="6" width="10.7109375" style="29" customWidth="1"/>
    <col min="7" max="7" width="8.85546875" style="29" customWidth="1"/>
    <col min="8" max="16384" width="11.5703125" style="14"/>
  </cols>
  <sheetData>
    <row r="1" spans="1:14" ht="15.75" thickBot="1" x14ac:dyDescent="0.3">
      <c r="A1" s="24"/>
      <c r="F1" s="14"/>
      <c r="G1" s="14"/>
    </row>
    <row r="2" spans="1:14" ht="14.45" customHeight="1" x14ac:dyDescent="0.25">
      <c r="A2" s="24"/>
      <c r="B2" s="120" t="s">
        <v>28</v>
      </c>
      <c r="C2" s="121"/>
      <c r="D2" s="121"/>
      <c r="E2" s="121"/>
      <c r="F2" s="121"/>
      <c r="G2" s="121"/>
      <c r="H2" s="121"/>
      <c r="I2" s="121"/>
      <c r="J2" s="121"/>
      <c r="K2" s="122"/>
      <c r="L2" s="15"/>
      <c r="M2" s="15"/>
      <c r="N2" s="15"/>
    </row>
    <row r="3" spans="1:14" x14ac:dyDescent="0.25">
      <c r="A3" s="24"/>
      <c r="B3" s="123"/>
      <c r="C3" s="124"/>
      <c r="D3" s="124"/>
      <c r="E3" s="124"/>
      <c r="F3" s="124"/>
      <c r="G3" s="124"/>
      <c r="H3" s="124"/>
      <c r="I3" s="124"/>
      <c r="J3" s="124"/>
      <c r="K3" s="125"/>
      <c r="L3" s="15"/>
      <c r="M3" s="15"/>
      <c r="N3" s="15"/>
    </row>
    <row r="4" spans="1:14" ht="15.75" thickBot="1" x14ac:dyDescent="0.3">
      <c r="A4" s="24"/>
      <c r="B4" s="126"/>
      <c r="C4" s="127"/>
      <c r="D4" s="127"/>
      <c r="E4" s="127"/>
      <c r="F4" s="127"/>
      <c r="G4" s="127"/>
      <c r="H4" s="127"/>
      <c r="I4" s="127"/>
      <c r="J4" s="127"/>
      <c r="K4" s="128"/>
      <c r="L4" s="15"/>
      <c r="M4" s="15"/>
      <c r="N4" s="15"/>
    </row>
    <row r="5" spans="1:14" x14ac:dyDescent="0.25">
      <c r="A5" s="24"/>
      <c r="F5" s="14"/>
      <c r="G5" s="14"/>
    </row>
    <row r="6" spans="1:14" ht="25.5" x14ac:dyDescent="0.25">
      <c r="B6" s="30" t="s">
        <v>29</v>
      </c>
      <c r="C6" s="30" t="s">
        <v>624</v>
      </c>
      <c r="D6" s="30" t="s">
        <v>625</v>
      </c>
      <c r="E6" s="30" t="s">
        <v>626</v>
      </c>
      <c r="F6" s="31" t="s">
        <v>33</v>
      </c>
      <c r="G6" s="31" t="s">
        <v>34</v>
      </c>
    </row>
    <row r="7" spans="1:14" x14ac:dyDescent="0.25">
      <c r="B7" s="20" t="s">
        <v>35</v>
      </c>
      <c r="C7" s="67">
        <f>SUM(C8:C96)</f>
        <v>1384191.5699999996</v>
      </c>
      <c r="D7" s="67">
        <f t="shared" ref="D7:E7" si="0">SUM(D8:D96)</f>
        <v>393001.3</v>
      </c>
      <c r="E7" s="71">
        <f t="shared" si="0"/>
        <v>0</v>
      </c>
      <c r="F7" s="69">
        <f t="shared" ref="F7" si="1">SUM(C7:E7)</f>
        <v>1777192.8699999996</v>
      </c>
      <c r="G7" s="68">
        <f t="shared" ref="G7:G38" si="2">F7/1000</f>
        <v>1777.1928699999996</v>
      </c>
    </row>
    <row r="8" spans="1:14" x14ac:dyDescent="0.25">
      <c r="A8" s="135" t="s">
        <v>215</v>
      </c>
      <c r="B8" s="23" t="s">
        <v>39</v>
      </c>
      <c r="C8" s="63">
        <v>982588.26</v>
      </c>
      <c r="D8" s="63">
        <v>7.5</v>
      </c>
      <c r="E8" s="63">
        <v>0</v>
      </c>
      <c r="F8" s="70">
        <f t="shared" ref="F8:F39" si="3">SUM(C8:E8)</f>
        <v>982595.76</v>
      </c>
      <c r="G8" s="62">
        <f t="shared" si="2"/>
        <v>982.59576000000004</v>
      </c>
    </row>
    <row r="9" spans="1:14" x14ac:dyDescent="0.25">
      <c r="A9" s="135" t="s">
        <v>218</v>
      </c>
      <c r="B9" s="23" t="s">
        <v>45</v>
      </c>
      <c r="C9" s="63">
        <v>15706.8</v>
      </c>
      <c r="D9" s="63">
        <v>203996.2</v>
      </c>
      <c r="E9" s="63">
        <v>0</v>
      </c>
      <c r="F9" s="70">
        <f t="shared" si="3"/>
        <v>219703</v>
      </c>
      <c r="G9" s="62">
        <f t="shared" si="2"/>
        <v>219.703</v>
      </c>
    </row>
    <row r="10" spans="1:14" x14ac:dyDescent="0.25">
      <c r="A10" s="135" t="s">
        <v>220</v>
      </c>
      <c r="B10" s="23" t="s">
        <v>49</v>
      </c>
      <c r="C10" s="63">
        <v>68859.7</v>
      </c>
      <c r="D10" s="63">
        <v>26311</v>
      </c>
      <c r="E10" s="63">
        <v>0</v>
      </c>
      <c r="F10" s="70">
        <f t="shared" si="3"/>
        <v>95170.7</v>
      </c>
      <c r="G10" s="62">
        <f t="shared" si="2"/>
        <v>95.170699999999997</v>
      </c>
    </row>
    <row r="11" spans="1:14" x14ac:dyDescent="0.25">
      <c r="A11" s="135" t="s">
        <v>222</v>
      </c>
      <c r="B11" s="23" t="s">
        <v>53</v>
      </c>
      <c r="C11" s="63">
        <v>84050.29</v>
      </c>
      <c r="D11" s="63">
        <v>6789.1</v>
      </c>
      <c r="E11" s="63">
        <v>0</v>
      </c>
      <c r="F11" s="70">
        <f t="shared" si="3"/>
        <v>90839.39</v>
      </c>
      <c r="G11" s="62">
        <f t="shared" si="2"/>
        <v>90.839389999999995</v>
      </c>
    </row>
    <row r="12" spans="1:14" x14ac:dyDescent="0.25">
      <c r="A12" s="135" t="s">
        <v>226</v>
      </c>
      <c r="B12" s="23" t="s">
        <v>61</v>
      </c>
      <c r="C12" s="63">
        <v>0</v>
      </c>
      <c r="D12" s="63">
        <v>62200</v>
      </c>
      <c r="E12" s="63">
        <v>0</v>
      </c>
      <c r="F12" s="70">
        <f t="shared" si="3"/>
        <v>62200</v>
      </c>
      <c r="G12" s="62">
        <f t="shared" si="2"/>
        <v>62.2</v>
      </c>
    </row>
    <row r="13" spans="1:14" x14ac:dyDescent="0.25">
      <c r="A13" s="135" t="s">
        <v>214</v>
      </c>
      <c r="B13" s="23" t="s">
        <v>37</v>
      </c>
      <c r="C13" s="63">
        <v>50241</v>
      </c>
      <c r="D13" s="63">
        <v>6380</v>
      </c>
      <c r="E13" s="63">
        <v>0</v>
      </c>
      <c r="F13" s="70">
        <f t="shared" si="3"/>
        <v>56621</v>
      </c>
      <c r="G13" s="62">
        <f t="shared" si="2"/>
        <v>56.621000000000002</v>
      </c>
    </row>
    <row r="14" spans="1:14" x14ac:dyDescent="0.25">
      <c r="A14" s="135" t="s">
        <v>227</v>
      </c>
      <c r="B14" s="23" t="s">
        <v>63</v>
      </c>
      <c r="C14" s="63">
        <v>23219.7</v>
      </c>
      <c r="D14" s="63">
        <v>7845.6</v>
      </c>
      <c r="E14" s="63">
        <v>0</v>
      </c>
      <c r="F14" s="70">
        <f t="shared" si="3"/>
        <v>31065.300000000003</v>
      </c>
      <c r="G14" s="62">
        <f t="shared" si="2"/>
        <v>31.065300000000004</v>
      </c>
    </row>
    <row r="15" spans="1:14" ht="24.75" customHeight="1" x14ac:dyDescent="0.25">
      <c r="A15" s="135" t="s">
        <v>230</v>
      </c>
      <c r="B15" s="23" t="s">
        <v>69</v>
      </c>
      <c r="C15" s="63">
        <v>30325.82</v>
      </c>
      <c r="D15" s="63">
        <v>0</v>
      </c>
      <c r="E15" s="63">
        <v>0</v>
      </c>
      <c r="F15" s="70">
        <f t="shared" si="3"/>
        <v>30325.82</v>
      </c>
      <c r="G15" s="62">
        <f t="shared" si="2"/>
        <v>30.32582</v>
      </c>
    </row>
    <row r="16" spans="1:14" x14ac:dyDescent="0.25">
      <c r="A16" s="135" t="s">
        <v>231</v>
      </c>
      <c r="B16" s="23" t="s">
        <v>71</v>
      </c>
      <c r="C16" s="63">
        <v>26821.37</v>
      </c>
      <c r="D16" s="63">
        <v>0</v>
      </c>
      <c r="E16" s="63">
        <v>0</v>
      </c>
      <c r="F16" s="70">
        <f t="shared" si="3"/>
        <v>26821.37</v>
      </c>
      <c r="G16" s="62">
        <f t="shared" si="2"/>
        <v>26.821369999999998</v>
      </c>
    </row>
    <row r="17" spans="1:7" x14ac:dyDescent="0.25">
      <c r="A17" s="135" t="s">
        <v>221</v>
      </c>
      <c r="B17" s="23" t="s">
        <v>51</v>
      </c>
      <c r="C17" s="63">
        <v>24214.25</v>
      </c>
      <c r="D17" s="63">
        <v>0</v>
      </c>
      <c r="E17" s="63">
        <v>0</v>
      </c>
      <c r="F17" s="70">
        <f t="shared" si="3"/>
        <v>24214.25</v>
      </c>
      <c r="G17" s="62">
        <f t="shared" si="2"/>
        <v>24.21425</v>
      </c>
    </row>
    <row r="18" spans="1:7" x14ac:dyDescent="0.25">
      <c r="A18" s="135" t="s">
        <v>232</v>
      </c>
      <c r="B18" s="23" t="s">
        <v>73</v>
      </c>
      <c r="C18" s="63">
        <v>0</v>
      </c>
      <c r="D18" s="63">
        <v>22620</v>
      </c>
      <c r="E18" s="63">
        <v>0</v>
      </c>
      <c r="F18" s="70">
        <f t="shared" si="3"/>
        <v>22620</v>
      </c>
      <c r="G18" s="62">
        <f t="shared" si="2"/>
        <v>22.62</v>
      </c>
    </row>
    <row r="19" spans="1:7" x14ac:dyDescent="0.25">
      <c r="A19" s="135" t="s">
        <v>233</v>
      </c>
      <c r="B19" s="23" t="s">
        <v>75</v>
      </c>
      <c r="C19" s="63">
        <v>16310.14</v>
      </c>
      <c r="D19" s="63">
        <v>4844</v>
      </c>
      <c r="E19" s="63">
        <v>0</v>
      </c>
      <c r="F19" s="70">
        <f t="shared" si="3"/>
        <v>21154.14</v>
      </c>
      <c r="G19" s="62">
        <f t="shared" si="2"/>
        <v>21.154139999999998</v>
      </c>
    </row>
    <row r="20" spans="1:7" x14ac:dyDescent="0.25">
      <c r="A20" s="135" t="s">
        <v>235</v>
      </c>
      <c r="B20" s="23" t="s">
        <v>79</v>
      </c>
      <c r="C20" s="63">
        <v>1493.1</v>
      </c>
      <c r="D20" s="63">
        <v>18626.02</v>
      </c>
      <c r="E20" s="63">
        <v>0</v>
      </c>
      <c r="F20" s="70">
        <f t="shared" si="3"/>
        <v>20119.12</v>
      </c>
      <c r="G20" s="62">
        <f t="shared" si="2"/>
        <v>20.119119999999999</v>
      </c>
    </row>
    <row r="21" spans="1:7" ht="25.5" customHeight="1" x14ac:dyDescent="0.25">
      <c r="A21" s="135" t="s">
        <v>223</v>
      </c>
      <c r="B21" s="23" t="s">
        <v>55</v>
      </c>
      <c r="C21" s="63">
        <v>14328.23</v>
      </c>
      <c r="D21" s="63">
        <v>75</v>
      </c>
      <c r="E21" s="63">
        <v>0</v>
      </c>
      <c r="F21" s="70">
        <f t="shared" si="3"/>
        <v>14403.23</v>
      </c>
      <c r="G21" s="62">
        <f t="shared" si="2"/>
        <v>14.403229999999999</v>
      </c>
    </row>
    <row r="22" spans="1:7" x14ac:dyDescent="0.25">
      <c r="A22" s="135" t="s">
        <v>239</v>
      </c>
      <c r="B22" s="23" t="s">
        <v>87</v>
      </c>
      <c r="C22" s="63">
        <v>3688.5</v>
      </c>
      <c r="D22" s="63">
        <v>10563.7</v>
      </c>
      <c r="E22" s="63">
        <v>0</v>
      </c>
      <c r="F22" s="70">
        <f t="shared" si="3"/>
        <v>14252.2</v>
      </c>
      <c r="G22" s="62">
        <f t="shared" si="2"/>
        <v>14.2522</v>
      </c>
    </row>
    <row r="23" spans="1:7" x14ac:dyDescent="0.25">
      <c r="A23" s="135" t="s">
        <v>216</v>
      </c>
      <c r="B23" s="23" t="s">
        <v>41</v>
      </c>
      <c r="C23" s="63">
        <v>994.7</v>
      </c>
      <c r="D23" s="63">
        <v>10162.4</v>
      </c>
      <c r="E23" s="63">
        <v>0</v>
      </c>
      <c r="F23" s="70">
        <f t="shared" si="3"/>
        <v>11157.1</v>
      </c>
      <c r="G23" s="62">
        <f t="shared" si="2"/>
        <v>11.1571</v>
      </c>
    </row>
    <row r="24" spans="1:7" ht="29.25" customHeight="1" x14ac:dyDescent="0.25">
      <c r="A24" s="135" t="s">
        <v>236</v>
      </c>
      <c r="B24" s="23" t="s">
        <v>81</v>
      </c>
      <c r="C24" s="63">
        <v>9577.2000000000007</v>
      </c>
      <c r="D24" s="63">
        <v>0</v>
      </c>
      <c r="E24" s="63">
        <v>0</v>
      </c>
      <c r="F24" s="70">
        <f t="shared" si="3"/>
        <v>9577.2000000000007</v>
      </c>
      <c r="G24" s="62">
        <f t="shared" si="2"/>
        <v>9.5772000000000013</v>
      </c>
    </row>
    <row r="25" spans="1:7" x14ac:dyDescent="0.25">
      <c r="A25" s="135" t="s">
        <v>240</v>
      </c>
      <c r="B25" s="23" t="s">
        <v>89</v>
      </c>
      <c r="C25" s="63">
        <v>3949.86</v>
      </c>
      <c r="D25" s="63">
        <v>3307.8</v>
      </c>
      <c r="E25" s="63">
        <v>0</v>
      </c>
      <c r="F25" s="70">
        <f t="shared" si="3"/>
        <v>7257.66</v>
      </c>
      <c r="G25" s="62">
        <f t="shared" si="2"/>
        <v>7.2576599999999996</v>
      </c>
    </row>
    <row r="26" spans="1:7" ht="25.5" x14ac:dyDescent="0.25">
      <c r="A26" s="135" t="s">
        <v>228</v>
      </c>
      <c r="B26" s="23" t="s">
        <v>65</v>
      </c>
      <c r="C26" s="63">
        <v>6383.44</v>
      </c>
      <c r="D26" s="63">
        <v>0</v>
      </c>
      <c r="E26" s="63">
        <v>0</v>
      </c>
      <c r="F26" s="70">
        <f t="shared" si="3"/>
        <v>6383.44</v>
      </c>
      <c r="G26" s="62">
        <f t="shared" si="2"/>
        <v>6.3834399999999993</v>
      </c>
    </row>
    <row r="27" spans="1:7" x14ac:dyDescent="0.25">
      <c r="A27" s="135" t="s">
        <v>229</v>
      </c>
      <c r="B27" s="23" t="s">
        <v>67</v>
      </c>
      <c r="C27" s="63">
        <v>2396.56</v>
      </c>
      <c r="D27" s="63">
        <v>3168.5</v>
      </c>
      <c r="E27" s="63">
        <v>0</v>
      </c>
      <c r="F27" s="70">
        <f t="shared" si="3"/>
        <v>5565.0599999999995</v>
      </c>
      <c r="G27" s="62">
        <f t="shared" si="2"/>
        <v>5.5650599999999999</v>
      </c>
    </row>
    <row r="28" spans="1:7" x14ac:dyDescent="0.25">
      <c r="A28" s="135" t="s">
        <v>246</v>
      </c>
      <c r="B28" s="23" t="s">
        <v>101</v>
      </c>
      <c r="C28" s="63">
        <v>127</v>
      </c>
      <c r="D28" s="63">
        <v>4448.3</v>
      </c>
      <c r="E28" s="63">
        <v>0</v>
      </c>
      <c r="F28" s="70">
        <f t="shared" si="3"/>
        <v>4575.3</v>
      </c>
      <c r="G28" s="62">
        <f t="shared" si="2"/>
        <v>4.5753000000000004</v>
      </c>
    </row>
    <row r="29" spans="1:7" x14ac:dyDescent="0.25">
      <c r="A29" s="135" t="s">
        <v>249</v>
      </c>
      <c r="B29" s="23" t="s">
        <v>107</v>
      </c>
      <c r="C29" s="63">
        <v>2997.77</v>
      </c>
      <c r="D29" s="63">
        <v>537.6</v>
      </c>
      <c r="E29" s="63">
        <v>0</v>
      </c>
      <c r="F29" s="70">
        <f t="shared" si="3"/>
        <v>3535.37</v>
      </c>
      <c r="G29" s="62">
        <f t="shared" si="2"/>
        <v>3.5353699999999999</v>
      </c>
    </row>
    <row r="30" spans="1:7" x14ac:dyDescent="0.25">
      <c r="A30" s="135" t="s">
        <v>217</v>
      </c>
      <c r="B30" s="23" t="s">
        <v>43</v>
      </c>
      <c r="C30" s="63">
        <v>2886.85</v>
      </c>
      <c r="D30" s="63">
        <v>0</v>
      </c>
      <c r="E30" s="63">
        <v>0</v>
      </c>
      <c r="F30" s="70">
        <f t="shared" si="3"/>
        <v>2886.85</v>
      </c>
      <c r="G30" s="62">
        <f t="shared" si="2"/>
        <v>2.8868499999999999</v>
      </c>
    </row>
    <row r="31" spans="1:7" x14ac:dyDescent="0.25">
      <c r="A31" s="135" t="s">
        <v>251</v>
      </c>
      <c r="B31" s="23" t="s">
        <v>111</v>
      </c>
      <c r="C31" s="63">
        <v>2603.69</v>
      </c>
      <c r="D31" s="63">
        <v>0</v>
      </c>
      <c r="E31" s="63">
        <v>0</v>
      </c>
      <c r="F31" s="70">
        <f t="shared" si="3"/>
        <v>2603.69</v>
      </c>
      <c r="G31" s="62">
        <f t="shared" si="2"/>
        <v>2.6036899999999998</v>
      </c>
    </row>
    <row r="32" spans="1:7" ht="23.25" customHeight="1" x14ac:dyDescent="0.25">
      <c r="A32" s="135" t="s">
        <v>241</v>
      </c>
      <c r="B32" s="23" t="s">
        <v>91</v>
      </c>
      <c r="C32" s="63">
        <v>2466.75</v>
      </c>
      <c r="D32" s="63">
        <v>0</v>
      </c>
      <c r="E32" s="63">
        <v>0</v>
      </c>
      <c r="F32" s="70">
        <f t="shared" si="3"/>
        <v>2466.75</v>
      </c>
      <c r="G32" s="62">
        <f t="shared" si="2"/>
        <v>2.4667500000000002</v>
      </c>
    </row>
    <row r="33" spans="1:7" x14ac:dyDescent="0.25">
      <c r="A33" s="135" t="s">
        <v>247</v>
      </c>
      <c r="B33" s="23" t="s">
        <v>103</v>
      </c>
      <c r="C33" s="63">
        <v>1776.4</v>
      </c>
      <c r="D33" s="63">
        <v>0</v>
      </c>
      <c r="E33" s="63">
        <v>0</v>
      </c>
      <c r="F33" s="70">
        <f t="shared" si="3"/>
        <v>1776.4</v>
      </c>
      <c r="G33" s="62">
        <f t="shared" si="2"/>
        <v>1.7764000000000002</v>
      </c>
    </row>
    <row r="34" spans="1:7" x14ac:dyDescent="0.25">
      <c r="A34" s="135" t="s">
        <v>245</v>
      </c>
      <c r="B34" s="23" t="s">
        <v>99</v>
      </c>
      <c r="C34" s="63">
        <v>1569</v>
      </c>
      <c r="D34" s="63">
        <v>17</v>
      </c>
      <c r="E34" s="63">
        <v>0</v>
      </c>
      <c r="F34" s="70">
        <f t="shared" si="3"/>
        <v>1586</v>
      </c>
      <c r="G34" s="62">
        <f t="shared" si="2"/>
        <v>1.5860000000000001</v>
      </c>
    </row>
    <row r="35" spans="1:7" x14ac:dyDescent="0.25">
      <c r="A35" s="135" t="s">
        <v>244</v>
      </c>
      <c r="B35" s="23" t="s">
        <v>97</v>
      </c>
      <c r="C35" s="63">
        <v>1367.05</v>
      </c>
      <c r="D35" s="63">
        <v>0</v>
      </c>
      <c r="E35" s="63">
        <v>0</v>
      </c>
      <c r="F35" s="70">
        <f t="shared" si="3"/>
        <v>1367.05</v>
      </c>
      <c r="G35" s="62">
        <f t="shared" si="2"/>
        <v>1.3670499999999999</v>
      </c>
    </row>
    <row r="36" spans="1:7" ht="25.5" x14ac:dyDescent="0.25">
      <c r="A36" s="135" t="s">
        <v>237</v>
      </c>
      <c r="B36" s="23" t="s">
        <v>83</v>
      </c>
      <c r="C36" s="63">
        <v>722.4</v>
      </c>
      <c r="D36" s="63">
        <v>94</v>
      </c>
      <c r="E36" s="63">
        <v>0</v>
      </c>
      <c r="F36" s="70">
        <f t="shared" si="3"/>
        <v>816.4</v>
      </c>
      <c r="G36" s="62">
        <f t="shared" si="2"/>
        <v>0.81640000000000001</v>
      </c>
    </row>
    <row r="37" spans="1:7" ht="25.5" x14ac:dyDescent="0.25">
      <c r="A37" s="135" t="s">
        <v>238</v>
      </c>
      <c r="B37" s="23" t="s">
        <v>85</v>
      </c>
      <c r="C37" s="63">
        <v>155.9</v>
      </c>
      <c r="D37" s="63">
        <v>554.4</v>
      </c>
      <c r="E37" s="63">
        <v>0</v>
      </c>
      <c r="F37" s="70">
        <f t="shared" si="3"/>
        <v>710.3</v>
      </c>
      <c r="G37" s="62">
        <f t="shared" si="2"/>
        <v>0.71029999999999993</v>
      </c>
    </row>
    <row r="38" spans="1:7" x14ac:dyDescent="0.25">
      <c r="A38" s="135" t="s">
        <v>252</v>
      </c>
      <c r="B38" s="23" t="s">
        <v>113</v>
      </c>
      <c r="C38" s="63">
        <v>662.5</v>
      </c>
      <c r="D38" s="63">
        <v>0</v>
      </c>
      <c r="E38" s="63">
        <v>0</v>
      </c>
      <c r="F38" s="70">
        <f t="shared" si="3"/>
        <v>662.5</v>
      </c>
      <c r="G38" s="62">
        <f t="shared" si="2"/>
        <v>0.66249999999999998</v>
      </c>
    </row>
    <row r="39" spans="1:7" x14ac:dyDescent="0.25">
      <c r="A39" s="135" t="s">
        <v>268</v>
      </c>
      <c r="B39" s="23" t="s">
        <v>145</v>
      </c>
      <c r="C39" s="63">
        <v>393.18</v>
      </c>
      <c r="D39" s="63">
        <v>0</v>
      </c>
      <c r="E39" s="63">
        <v>0</v>
      </c>
      <c r="F39" s="70">
        <f t="shared" si="3"/>
        <v>393.18</v>
      </c>
      <c r="G39" s="62">
        <f t="shared" ref="G39:G70" si="4">F39/1000</f>
        <v>0.39318000000000003</v>
      </c>
    </row>
    <row r="40" spans="1:7" x14ac:dyDescent="0.25">
      <c r="A40" s="135" t="s">
        <v>258</v>
      </c>
      <c r="B40" s="23" t="s">
        <v>125</v>
      </c>
      <c r="C40" s="63">
        <v>242.5</v>
      </c>
      <c r="D40" s="63">
        <v>147.1</v>
      </c>
      <c r="E40" s="63">
        <v>0</v>
      </c>
      <c r="F40" s="70">
        <f t="shared" ref="F40:F71" si="5">SUM(C40:E40)</f>
        <v>389.6</v>
      </c>
      <c r="G40" s="62">
        <f t="shared" si="4"/>
        <v>0.3896</v>
      </c>
    </row>
    <row r="41" spans="1:7" x14ac:dyDescent="0.25">
      <c r="A41" s="135" t="s">
        <v>272</v>
      </c>
      <c r="B41" s="23" t="s">
        <v>153</v>
      </c>
      <c r="C41" s="63">
        <v>22.15</v>
      </c>
      <c r="D41" s="63">
        <v>211.6</v>
      </c>
      <c r="E41" s="63">
        <v>0</v>
      </c>
      <c r="F41" s="70">
        <f t="shared" si="5"/>
        <v>233.75</v>
      </c>
      <c r="G41" s="62">
        <f t="shared" si="4"/>
        <v>0.23375000000000001</v>
      </c>
    </row>
    <row r="42" spans="1:7" x14ac:dyDescent="0.25">
      <c r="A42" s="135" t="s">
        <v>276</v>
      </c>
      <c r="B42" s="23" t="s">
        <v>161</v>
      </c>
      <c r="C42" s="63">
        <v>200</v>
      </c>
      <c r="D42" s="63">
        <v>0</v>
      </c>
      <c r="E42" s="63">
        <v>0</v>
      </c>
      <c r="F42" s="70">
        <f t="shared" si="5"/>
        <v>200</v>
      </c>
      <c r="G42" s="62">
        <f t="shared" si="4"/>
        <v>0.2</v>
      </c>
    </row>
    <row r="43" spans="1:7" x14ac:dyDescent="0.25">
      <c r="A43" s="135" t="s">
        <v>278</v>
      </c>
      <c r="B43" s="23" t="s">
        <v>165</v>
      </c>
      <c r="C43" s="63">
        <v>185</v>
      </c>
      <c r="D43" s="63">
        <v>0</v>
      </c>
      <c r="E43" s="63">
        <v>0</v>
      </c>
      <c r="F43" s="70">
        <f t="shared" si="5"/>
        <v>185</v>
      </c>
      <c r="G43" s="62">
        <f t="shared" si="4"/>
        <v>0.185</v>
      </c>
    </row>
    <row r="44" spans="1:7" x14ac:dyDescent="0.25">
      <c r="A44" s="135" t="s">
        <v>267</v>
      </c>
      <c r="B44" s="23" t="s">
        <v>143</v>
      </c>
      <c r="C44" s="63">
        <v>172</v>
      </c>
      <c r="D44" s="63">
        <v>0</v>
      </c>
      <c r="E44" s="63">
        <v>0</v>
      </c>
      <c r="F44" s="70">
        <f t="shared" si="5"/>
        <v>172</v>
      </c>
      <c r="G44" s="62">
        <f t="shared" si="4"/>
        <v>0.17199999999999999</v>
      </c>
    </row>
    <row r="45" spans="1:7" ht="25.5" x14ac:dyDescent="0.25">
      <c r="A45" s="135" t="s">
        <v>271</v>
      </c>
      <c r="B45" s="23" t="s">
        <v>151</v>
      </c>
      <c r="C45" s="63">
        <v>103.7</v>
      </c>
      <c r="D45" s="63">
        <v>0</v>
      </c>
      <c r="E45" s="63">
        <v>0</v>
      </c>
      <c r="F45" s="70">
        <f t="shared" si="5"/>
        <v>103.7</v>
      </c>
      <c r="G45" s="62">
        <f t="shared" si="4"/>
        <v>0.1037</v>
      </c>
    </row>
    <row r="46" spans="1:7" ht="25.5" x14ac:dyDescent="0.25">
      <c r="A46" s="135" t="s">
        <v>256</v>
      </c>
      <c r="B46" s="23" t="s">
        <v>121</v>
      </c>
      <c r="C46" s="63">
        <v>94.65</v>
      </c>
      <c r="D46" s="63">
        <v>0</v>
      </c>
      <c r="E46" s="63">
        <v>0</v>
      </c>
      <c r="F46" s="70">
        <f t="shared" si="5"/>
        <v>94.65</v>
      </c>
      <c r="G46" s="62">
        <f t="shared" si="4"/>
        <v>9.4650000000000012E-2</v>
      </c>
    </row>
    <row r="47" spans="1:7" x14ac:dyDescent="0.25">
      <c r="A47" s="135" t="s">
        <v>242</v>
      </c>
      <c r="B47" s="23" t="s">
        <v>93</v>
      </c>
      <c r="C47" s="63">
        <v>81</v>
      </c>
      <c r="D47" s="63">
        <v>0</v>
      </c>
      <c r="E47" s="63">
        <v>0</v>
      </c>
      <c r="F47" s="70">
        <f t="shared" si="5"/>
        <v>81</v>
      </c>
      <c r="G47" s="62">
        <f t="shared" si="4"/>
        <v>8.1000000000000003E-2</v>
      </c>
    </row>
    <row r="48" spans="1:7" ht="25.5" x14ac:dyDescent="0.25">
      <c r="A48" s="135" t="s">
        <v>284</v>
      </c>
      <c r="B48" s="23" t="s">
        <v>177</v>
      </c>
      <c r="C48" s="63">
        <v>0</v>
      </c>
      <c r="D48" s="63">
        <v>71.099999999999994</v>
      </c>
      <c r="E48" s="63">
        <v>0</v>
      </c>
      <c r="F48" s="70">
        <f t="shared" si="5"/>
        <v>71.099999999999994</v>
      </c>
      <c r="G48" s="62">
        <f t="shared" si="4"/>
        <v>7.1099999999999997E-2</v>
      </c>
    </row>
    <row r="49" spans="1:7" x14ac:dyDescent="0.25">
      <c r="A49" s="135" t="s">
        <v>248</v>
      </c>
      <c r="B49" s="23" t="s">
        <v>105</v>
      </c>
      <c r="C49" s="63">
        <v>60</v>
      </c>
      <c r="D49" s="63">
        <v>0</v>
      </c>
      <c r="E49" s="63">
        <v>0</v>
      </c>
      <c r="F49" s="70">
        <f t="shared" si="5"/>
        <v>60</v>
      </c>
      <c r="G49" s="62">
        <f t="shared" si="4"/>
        <v>0.06</v>
      </c>
    </row>
    <row r="50" spans="1:7" ht="27" customHeight="1" x14ac:dyDescent="0.25">
      <c r="A50" s="135" t="s">
        <v>281</v>
      </c>
      <c r="B50" s="23" t="s">
        <v>171</v>
      </c>
      <c r="C50" s="63">
        <v>37.200000000000003</v>
      </c>
      <c r="D50" s="63">
        <v>0</v>
      </c>
      <c r="E50" s="63">
        <v>0</v>
      </c>
      <c r="F50" s="70">
        <f t="shared" si="5"/>
        <v>37.200000000000003</v>
      </c>
      <c r="G50" s="62">
        <f t="shared" si="4"/>
        <v>3.7200000000000004E-2</v>
      </c>
    </row>
    <row r="51" spans="1:7" x14ac:dyDescent="0.25">
      <c r="A51" s="135" t="s">
        <v>288</v>
      </c>
      <c r="B51" s="23" t="s">
        <v>185</v>
      </c>
      <c r="C51" s="63">
        <v>28.68</v>
      </c>
      <c r="D51" s="63">
        <v>0</v>
      </c>
      <c r="E51" s="63">
        <v>0</v>
      </c>
      <c r="F51" s="70">
        <f t="shared" si="5"/>
        <v>28.68</v>
      </c>
      <c r="G51" s="62">
        <f t="shared" si="4"/>
        <v>2.8680000000000001E-2</v>
      </c>
    </row>
    <row r="52" spans="1:7" ht="24.75" customHeight="1" x14ac:dyDescent="0.25">
      <c r="A52" s="135" t="s">
        <v>274</v>
      </c>
      <c r="B52" s="23" t="s">
        <v>157</v>
      </c>
      <c r="C52" s="63">
        <v>19.2</v>
      </c>
      <c r="D52" s="63">
        <v>0</v>
      </c>
      <c r="E52" s="63">
        <v>0</v>
      </c>
      <c r="F52" s="70">
        <f t="shared" si="5"/>
        <v>19.2</v>
      </c>
      <c r="G52" s="62">
        <f t="shared" si="4"/>
        <v>1.9199999999999998E-2</v>
      </c>
    </row>
    <row r="53" spans="1:7" x14ac:dyDescent="0.25">
      <c r="A53" s="135" t="s">
        <v>224</v>
      </c>
      <c r="B53" s="23" t="s">
        <v>57</v>
      </c>
      <c r="C53" s="63">
        <v>0</v>
      </c>
      <c r="D53" s="63">
        <v>18.38</v>
      </c>
      <c r="E53" s="63">
        <v>0</v>
      </c>
      <c r="F53" s="70">
        <f t="shared" si="5"/>
        <v>18.38</v>
      </c>
      <c r="G53" s="62">
        <f t="shared" si="4"/>
        <v>1.8380000000000001E-2</v>
      </c>
    </row>
    <row r="54" spans="1:7" x14ac:dyDescent="0.25">
      <c r="A54" s="135" t="s">
        <v>254</v>
      </c>
      <c r="B54" s="23" t="s">
        <v>117</v>
      </c>
      <c r="C54" s="63">
        <v>16.329999999999998</v>
      </c>
      <c r="D54" s="63">
        <v>0</v>
      </c>
      <c r="E54" s="63">
        <v>0</v>
      </c>
      <c r="F54" s="70">
        <f t="shared" si="5"/>
        <v>16.329999999999998</v>
      </c>
      <c r="G54" s="62">
        <f t="shared" si="4"/>
        <v>1.6329999999999997E-2</v>
      </c>
    </row>
    <row r="55" spans="1:7" ht="20.25" customHeight="1" x14ac:dyDescent="0.25">
      <c r="A55" s="135" t="s">
        <v>263</v>
      </c>
      <c r="B55" s="23" t="s">
        <v>135</v>
      </c>
      <c r="C55" s="63">
        <v>10.15</v>
      </c>
      <c r="D55" s="63">
        <v>5</v>
      </c>
      <c r="E55" s="63">
        <v>0</v>
      </c>
      <c r="F55" s="70">
        <f t="shared" si="5"/>
        <v>15.15</v>
      </c>
      <c r="G55" s="62">
        <f t="shared" si="4"/>
        <v>1.515E-2</v>
      </c>
    </row>
    <row r="56" spans="1:7" ht="25.5" x14ac:dyDescent="0.25">
      <c r="A56" s="135" t="s">
        <v>293</v>
      </c>
      <c r="B56" s="23" t="s">
        <v>195</v>
      </c>
      <c r="C56" s="63">
        <v>13.6</v>
      </c>
      <c r="D56" s="63">
        <v>0</v>
      </c>
      <c r="E56" s="63">
        <v>0</v>
      </c>
      <c r="F56" s="70">
        <f t="shared" si="5"/>
        <v>13.6</v>
      </c>
      <c r="G56" s="62">
        <f t="shared" si="4"/>
        <v>1.3599999999999999E-2</v>
      </c>
    </row>
    <row r="57" spans="1:7" ht="38.25" x14ac:dyDescent="0.25">
      <c r="A57" s="135" t="s">
        <v>294</v>
      </c>
      <c r="B57" s="23" t="s">
        <v>197</v>
      </c>
      <c r="C57" s="63">
        <v>11.85</v>
      </c>
      <c r="D57" s="63">
        <v>0</v>
      </c>
      <c r="E57" s="63">
        <v>0</v>
      </c>
      <c r="F57" s="70">
        <f t="shared" si="5"/>
        <v>11.85</v>
      </c>
      <c r="G57" s="62">
        <f t="shared" si="4"/>
        <v>1.1849999999999999E-2</v>
      </c>
    </row>
    <row r="58" spans="1:7" ht="51" x14ac:dyDescent="0.25">
      <c r="A58" s="135" t="s">
        <v>225</v>
      </c>
      <c r="B58" s="23" t="s">
        <v>59</v>
      </c>
      <c r="C58" s="63">
        <v>9</v>
      </c>
      <c r="D58" s="63">
        <v>0</v>
      </c>
      <c r="E58" s="63">
        <v>0</v>
      </c>
      <c r="F58" s="70">
        <f t="shared" si="5"/>
        <v>9</v>
      </c>
      <c r="G58" s="62">
        <f t="shared" si="4"/>
        <v>8.9999999999999993E-3</v>
      </c>
    </row>
    <row r="59" spans="1:7" ht="25.5" x14ac:dyDescent="0.25">
      <c r="A59" s="135" t="s">
        <v>290</v>
      </c>
      <c r="B59" s="23" t="s">
        <v>189</v>
      </c>
      <c r="C59" s="63">
        <v>3.95</v>
      </c>
      <c r="D59" s="63">
        <v>0</v>
      </c>
      <c r="E59" s="63">
        <v>0</v>
      </c>
      <c r="F59" s="70">
        <f t="shared" si="5"/>
        <v>3.95</v>
      </c>
      <c r="G59" s="62">
        <f t="shared" si="4"/>
        <v>3.9500000000000004E-3</v>
      </c>
    </row>
    <row r="60" spans="1:7" x14ac:dyDescent="0.25">
      <c r="A60" s="135" t="s">
        <v>219</v>
      </c>
      <c r="B60" s="23" t="s">
        <v>47</v>
      </c>
      <c r="C60" s="63">
        <v>1.7</v>
      </c>
      <c r="D60" s="63">
        <v>0</v>
      </c>
      <c r="E60" s="63">
        <v>0</v>
      </c>
      <c r="F60" s="70">
        <f t="shared" si="5"/>
        <v>1.7</v>
      </c>
      <c r="G60" s="62">
        <f t="shared" si="4"/>
        <v>1.6999999999999999E-3</v>
      </c>
    </row>
    <row r="61" spans="1:7" ht="25.5" x14ac:dyDescent="0.25">
      <c r="A61" s="135" t="s">
        <v>259</v>
      </c>
      <c r="B61" s="23" t="s">
        <v>127</v>
      </c>
      <c r="C61" s="63">
        <v>0.8</v>
      </c>
      <c r="D61" s="63">
        <v>0</v>
      </c>
      <c r="E61" s="63">
        <v>0</v>
      </c>
      <c r="F61" s="70">
        <f t="shared" si="5"/>
        <v>0.8</v>
      </c>
      <c r="G61" s="62">
        <f t="shared" si="4"/>
        <v>8.0000000000000004E-4</v>
      </c>
    </row>
    <row r="62" spans="1:7" ht="25.5" x14ac:dyDescent="0.25">
      <c r="A62" s="135" t="s">
        <v>273</v>
      </c>
      <c r="B62" s="23" t="s">
        <v>155</v>
      </c>
      <c r="C62" s="63">
        <v>0.7</v>
      </c>
      <c r="D62" s="63">
        <v>0</v>
      </c>
      <c r="E62" s="63">
        <v>0</v>
      </c>
      <c r="F62" s="70">
        <f t="shared" si="5"/>
        <v>0.7</v>
      </c>
      <c r="G62" s="62">
        <f t="shared" si="4"/>
        <v>6.9999999999999999E-4</v>
      </c>
    </row>
    <row r="63" spans="1:7" x14ac:dyDescent="0.25">
      <c r="A63" s="135" t="s">
        <v>300</v>
      </c>
      <c r="B63" s="23" t="s">
        <v>209</v>
      </c>
      <c r="C63" s="63">
        <v>0</v>
      </c>
      <c r="D63" s="63">
        <v>0</v>
      </c>
      <c r="E63" s="63">
        <v>0</v>
      </c>
      <c r="F63" s="70">
        <f t="shared" si="5"/>
        <v>0</v>
      </c>
      <c r="G63" s="62">
        <f t="shared" si="4"/>
        <v>0</v>
      </c>
    </row>
    <row r="64" spans="1:7" ht="25.5" x14ac:dyDescent="0.25">
      <c r="A64" s="135" t="s">
        <v>243</v>
      </c>
      <c r="B64" s="23" t="s">
        <v>95</v>
      </c>
      <c r="C64" s="63">
        <v>0</v>
      </c>
      <c r="D64" s="63">
        <v>0</v>
      </c>
      <c r="E64" s="63">
        <v>0</v>
      </c>
      <c r="F64" s="70">
        <f t="shared" si="5"/>
        <v>0</v>
      </c>
      <c r="G64" s="62">
        <f t="shared" si="4"/>
        <v>0</v>
      </c>
    </row>
    <row r="65" spans="1:7" ht="25.5" x14ac:dyDescent="0.25">
      <c r="A65" s="135" t="s">
        <v>292</v>
      </c>
      <c r="B65" s="23" t="s">
        <v>193</v>
      </c>
      <c r="C65" s="63">
        <v>0</v>
      </c>
      <c r="D65" s="63">
        <v>0</v>
      </c>
      <c r="E65" s="63">
        <v>0</v>
      </c>
      <c r="F65" s="70">
        <f t="shared" si="5"/>
        <v>0</v>
      </c>
      <c r="G65" s="62">
        <f t="shared" si="4"/>
        <v>0</v>
      </c>
    </row>
    <row r="66" spans="1:7" ht="25.5" x14ac:dyDescent="0.25">
      <c r="A66" s="135" t="s">
        <v>234</v>
      </c>
      <c r="B66" s="23" t="s">
        <v>77</v>
      </c>
      <c r="C66" s="63">
        <v>0</v>
      </c>
      <c r="D66" s="63">
        <v>0</v>
      </c>
      <c r="E66" s="63">
        <v>0</v>
      </c>
      <c r="F66" s="70">
        <f t="shared" si="5"/>
        <v>0</v>
      </c>
      <c r="G66" s="62">
        <f t="shared" si="4"/>
        <v>0</v>
      </c>
    </row>
    <row r="67" spans="1:7" x14ac:dyDescent="0.25">
      <c r="A67" s="135" t="s">
        <v>269</v>
      </c>
      <c r="B67" s="23" t="s">
        <v>147</v>
      </c>
      <c r="C67" s="63">
        <v>0</v>
      </c>
      <c r="D67" s="63">
        <v>0</v>
      </c>
      <c r="E67" s="63">
        <v>0</v>
      </c>
      <c r="F67" s="70">
        <f t="shared" si="5"/>
        <v>0</v>
      </c>
      <c r="G67" s="62">
        <f t="shared" si="4"/>
        <v>0</v>
      </c>
    </row>
    <row r="68" spans="1:7" ht="24.75" customHeight="1" x14ac:dyDescent="0.25">
      <c r="A68" s="135" t="s">
        <v>260</v>
      </c>
      <c r="B68" s="23" t="s">
        <v>129</v>
      </c>
      <c r="C68" s="63">
        <v>0</v>
      </c>
      <c r="D68" s="63">
        <v>0</v>
      </c>
      <c r="E68" s="63">
        <v>0</v>
      </c>
      <c r="F68" s="70">
        <f t="shared" si="5"/>
        <v>0</v>
      </c>
      <c r="G68" s="62">
        <f t="shared" si="4"/>
        <v>0</v>
      </c>
    </row>
    <row r="69" spans="1:7" x14ac:dyDescent="0.25">
      <c r="A69" s="135" t="s">
        <v>264</v>
      </c>
      <c r="B69" s="23" t="s">
        <v>137</v>
      </c>
      <c r="C69" s="63">
        <v>0</v>
      </c>
      <c r="D69" s="63">
        <v>0</v>
      </c>
      <c r="E69" s="63">
        <v>0</v>
      </c>
      <c r="F69" s="70">
        <f t="shared" si="5"/>
        <v>0</v>
      </c>
      <c r="G69" s="62">
        <f t="shared" si="4"/>
        <v>0</v>
      </c>
    </row>
    <row r="70" spans="1:7" ht="27.75" customHeight="1" x14ac:dyDescent="0.25">
      <c r="A70" s="135" t="s">
        <v>297</v>
      </c>
      <c r="B70" s="23" t="s">
        <v>203</v>
      </c>
      <c r="C70" s="63">
        <v>0</v>
      </c>
      <c r="D70" s="63">
        <v>0</v>
      </c>
      <c r="E70" s="63">
        <v>0</v>
      </c>
      <c r="F70" s="70">
        <f t="shared" si="5"/>
        <v>0</v>
      </c>
      <c r="G70" s="62">
        <f t="shared" si="4"/>
        <v>0</v>
      </c>
    </row>
    <row r="71" spans="1:7" x14ac:dyDescent="0.25">
      <c r="A71" s="135" t="s">
        <v>250</v>
      </c>
      <c r="B71" s="23" t="s">
        <v>109</v>
      </c>
      <c r="C71" s="63">
        <v>0</v>
      </c>
      <c r="D71" s="63">
        <v>0</v>
      </c>
      <c r="E71" s="63">
        <v>0</v>
      </c>
      <c r="F71" s="70">
        <f t="shared" si="5"/>
        <v>0</v>
      </c>
      <c r="G71" s="62">
        <f t="shared" ref="G71:G96" si="6">F71/1000</f>
        <v>0</v>
      </c>
    </row>
    <row r="72" spans="1:7" ht="51" x14ac:dyDescent="0.25">
      <c r="A72" s="135" t="s">
        <v>262</v>
      </c>
      <c r="B72" s="23" t="s">
        <v>133</v>
      </c>
      <c r="C72" s="63">
        <v>0</v>
      </c>
      <c r="D72" s="63">
        <v>0</v>
      </c>
      <c r="E72" s="63">
        <v>0</v>
      </c>
      <c r="F72" s="70">
        <f t="shared" ref="F72:F96" si="7">SUM(C72:E72)</f>
        <v>0</v>
      </c>
      <c r="G72" s="62">
        <f t="shared" si="6"/>
        <v>0</v>
      </c>
    </row>
    <row r="73" spans="1:7" x14ac:dyDescent="0.25">
      <c r="A73" s="135" t="s">
        <v>286</v>
      </c>
      <c r="B73" s="23" t="s">
        <v>181</v>
      </c>
      <c r="C73" s="63">
        <v>0</v>
      </c>
      <c r="D73" s="63">
        <v>0</v>
      </c>
      <c r="E73" s="63">
        <v>0</v>
      </c>
      <c r="F73" s="70">
        <f t="shared" si="7"/>
        <v>0</v>
      </c>
      <c r="G73" s="62">
        <f t="shared" si="6"/>
        <v>0</v>
      </c>
    </row>
    <row r="74" spans="1:7" ht="38.25" x14ac:dyDescent="0.25">
      <c r="A74" s="135" t="s">
        <v>279</v>
      </c>
      <c r="B74" s="23" t="s">
        <v>167</v>
      </c>
      <c r="C74" s="63">
        <v>0</v>
      </c>
      <c r="D74" s="63">
        <v>0</v>
      </c>
      <c r="E74" s="63">
        <v>0</v>
      </c>
      <c r="F74" s="70">
        <f t="shared" si="7"/>
        <v>0</v>
      </c>
      <c r="G74" s="62">
        <f t="shared" si="6"/>
        <v>0</v>
      </c>
    </row>
    <row r="75" spans="1:7" ht="38.25" x14ac:dyDescent="0.25">
      <c r="A75" s="135" t="s">
        <v>265</v>
      </c>
      <c r="B75" s="23" t="s">
        <v>139</v>
      </c>
      <c r="C75" s="63">
        <v>0</v>
      </c>
      <c r="D75" s="63">
        <v>0</v>
      </c>
      <c r="E75" s="63">
        <v>0</v>
      </c>
      <c r="F75" s="70">
        <f t="shared" si="7"/>
        <v>0</v>
      </c>
      <c r="G75" s="62">
        <f t="shared" si="6"/>
        <v>0</v>
      </c>
    </row>
    <row r="76" spans="1:7" ht="25.5" x14ac:dyDescent="0.25">
      <c r="A76" s="135" t="s">
        <v>299</v>
      </c>
      <c r="B76" s="23" t="s">
        <v>207</v>
      </c>
      <c r="C76" s="63">
        <v>0</v>
      </c>
      <c r="D76" s="63">
        <v>0</v>
      </c>
      <c r="E76" s="63">
        <v>0</v>
      </c>
      <c r="F76" s="70">
        <f t="shared" si="7"/>
        <v>0</v>
      </c>
      <c r="G76" s="62">
        <f t="shared" si="6"/>
        <v>0</v>
      </c>
    </row>
    <row r="77" spans="1:7" ht="30" customHeight="1" x14ac:dyDescent="0.25">
      <c r="A77" s="135" t="s">
        <v>301</v>
      </c>
      <c r="B77" s="23" t="s">
        <v>211</v>
      </c>
      <c r="C77" s="63">
        <v>0</v>
      </c>
      <c r="D77" s="63">
        <v>0</v>
      </c>
      <c r="E77" s="63">
        <v>0</v>
      </c>
      <c r="F77" s="70">
        <f t="shared" si="7"/>
        <v>0</v>
      </c>
      <c r="G77" s="62">
        <f t="shared" si="6"/>
        <v>0</v>
      </c>
    </row>
    <row r="78" spans="1:7" ht="27" customHeight="1" x14ac:dyDescent="0.25">
      <c r="A78" s="135" t="s">
        <v>287</v>
      </c>
      <c r="B78" s="23" t="s">
        <v>183</v>
      </c>
      <c r="C78" s="63">
        <v>0</v>
      </c>
      <c r="D78" s="63">
        <v>0</v>
      </c>
      <c r="E78" s="63">
        <v>0</v>
      </c>
      <c r="F78" s="70">
        <f t="shared" si="7"/>
        <v>0</v>
      </c>
      <c r="G78" s="62">
        <f t="shared" si="6"/>
        <v>0</v>
      </c>
    </row>
    <row r="79" spans="1:7" ht="28.5" customHeight="1" x14ac:dyDescent="0.25">
      <c r="A79" s="135" t="s">
        <v>295</v>
      </c>
      <c r="B79" s="23" t="s">
        <v>199</v>
      </c>
      <c r="C79" s="63">
        <v>0</v>
      </c>
      <c r="D79" s="63">
        <v>0</v>
      </c>
      <c r="E79" s="63">
        <v>0</v>
      </c>
      <c r="F79" s="70">
        <f t="shared" si="7"/>
        <v>0</v>
      </c>
      <c r="G79" s="62">
        <f t="shared" si="6"/>
        <v>0</v>
      </c>
    </row>
    <row r="80" spans="1:7" x14ac:dyDescent="0.25">
      <c r="A80" s="135" t="s">
        <v>253</v>
      </c>
      <c r="B80" s="23" t="s">
        <v>115</v>
      </c>
      <c r="C80" s="63">
        <v>0</v>
      </c>
      <c r="D80" s="63">
        <v>0</v>
      </c>
      <c r="E80" s="63">
        <v>0</v>
      </c>
      <c r="F80" s="70">
        <f t="shared" si="7"/>
        <v>0</v>
      </c>
      <c r="G80" s="62">
        <f t="shared" si="6"/>
        <v>0</v>
      </c>
    </row>
    <row r="81" spans="1:7" x14ac:dyDescent="0.25">
      <c r="A81" s="135" t="s">
        <v>291</v>
      </c>
      <c r="B81" s="23" t="s">
        <v>191</v>
      </c>
      <c r="C81" s="63">
        <v>0</v>
      </c>
      <c r="D81" s="63">
        <v>0</v>
      </c>
      <c r="E81" s="63">
        <v>0</v>
      </c>
      <c r="F81" s="70">
        <f t="shared" si="7"/>
        <v>0</v>
      </c>
      <c r="G81" s="62">
        <f t="shared" si="6"/>
        <v>0</v>
      </c>
    </row>
    <row r="82" spans="1:7" x14ac:dyDescent="0.25">
      <c r="A82" s="135" t="s">
        <v>298</v>
      </c>
      <c r="B82" s="23" t="s">
        <v>205</v>
      </c>
      <c r="C82" s="63">
        <v>0</v>
      </c>
      <c r="D82" s="63">
        <v>0</v>
      </c>
      <c r="E82" s="63">
        <v>0</v>
      </c>
      <c r="F82" s="70">
        <f t="shared" si="7"/>
        <v>0</v>
      </c>
      <c r="G82" s="62">
        <f t="shared" si="6"/>
        <v>0</v>
      </c>
    </row>
    <row r="83" spans="1:7" x14ac:dyDescent="0.25">
      <c r="A83" s="135" t="s">
        <v>302</v>
      </c>
      <c r="B83" s="23" t="s">
        <v>213</v>
      </c>
      <c r="C83" s="63">
        <v>0</v>
      </c>
      <c r="D83" s="63">
        <v>0</v>
      </c>
      <c r="E83" s="63">
        <v>0</v>
      </c>
      <c r="F83" s="70">
        <f t="shared" si="7"/>
        <v>0</v>
      </c>
      <c r="G83" s="62">
        <f t="shared" si="6"/>
        <v>0</v>
      </c>
    </row>
    <row r="84" spans="1:7" ht="28.5" customHeight="1" x14ac:dyDescent="0.25">
      <c r="A84" s="135" t="s">
        <v>266</v>
      </c>
      <c r="B84" s="23" t="s">
        <v>141</v>
      </c>
      <c r="C84" s="63">
        <v>0</v>
      </c>
      <c r="D84" s="63">
        <v>0</v>
      </c>
      <c r="E84" s="63">
        <v>0</v>
      </c>
      <c r="F84" s="70">
        <f t="shared" si="7"/>
        <v>0</v>
      </c>
      <c r="G84" s="62">
        <f t="shared" si="6"/>
        <v>0</v>
      </c>
    </row>
    <row r="85" spans="1:7" ht="25.5" x14ac:dyDescent="0.25">
      <c r="A85" s="135" t="s">
        <v>282</v>
      </c>
      <c r="B85" s="23" t="s">
        <v>173</v>
      </c>
      <c r="C85" s="63">
        <v>0</v>
      </c>
      <c r="D85" s="63">
        <v>0</v>
      </c>
      <c r="E85" s="63">
        <v>0</v>
      </c>
      <c r="F85" s="70">
        <f t="shared" si="7"/>
        <v>0</v>
      </c>
      <c r="G85" s="62">
        <f t="shared" si="6"/>
        <v>0</v>
      </c>
    </row>
    <row r="86" spans="1:7" ht="31.5" customHeight="1" x14ac:dyDescent="0.25">
      <c r="A86" s="135" t="s">
        <v>275</v>
      </c>
      <c r="B86" s="23" t="s">
        <v>159</v>
      </c>
      <c r="C86" s="63">
        <v>0</v>
      </c>
      <c r="D86" s="63">
        <v>0</v>
      </c>
      <c r="E86" s="63">
        <v>0</v>
      </c>
      <c r="F86" s="70">
        <f t="shared" si="7"/>
        <v>0</v>
      </c>
      <c r="G86" s="62">
        <f t="shared" si="6"/>
        <v>0</v>
      </c>
    </row>
    <row r="87" spans="1:7" x14ac:dyDescent="0.25">
      <c r="A87" s="135" t="s">
        <v>277</v>
      </c>
      <c r="B87" s="23" t="s">
        <v>163</v>
      </c>
      <c r="C87" s="63">
        <v>0</v>
      </c>
      <c r="D87" s="63">
        <v>0</v>
      </c>
      <c r="E87" s="63">
        <v>0</v>
      </c>
      <c r="F87" s="70">
        <f t="shared" si="7"/>
        <v>0</v>
      </c>
      <c r="G87" s="62">
        <f t="shared" si="6"/>
        <v>0</v>
      </c>
    </row>
    <row r="88" spans="1:7" ht="27" customHeight="1" x14ac:dyDescent="0.25">
      <c r="A88" s="135" t="s">
        <v>270</v>
      </c>
      <c r="B88" s="23" t="s">
        <v>149</v>
      </c>
      <c r="C88" s="63">
        <v>0</v>
      </c>
      <c r="D88" s="63">
        <v>0</v>
      </c>
      <c r="E88" s="63">
        <v>0</v>
      </c>
      <c r="F88" s="70">
        <f t="shared" si="7"/>
        <v>0</v>
      </c>
      <c r="G88" s="62">
        <f t="shared" si="6"/>
        <v>0</v>
      </c>
    </row>
    <row r="89" spans="1:7" ht="27" customHeight="1" x14ac:dyDescent="0.25">
      <c r="A89" s="135" t="s">
        <v>255</v>
      </c>
      <c r="B89" s="23" t="s">
        <v>119</v>
      </c>
      <c r="C89" s="63">
        <v>0</v>
      </c>
      <c r="D89" s="63">
        <v>0</v>
      </c>
      <c r="E89" s="63">
        <v>0</v>
      </c>
      <c r="F89" s="70">
        <f t="shared" si="7"/>
        <v>0</v>
      </c>
      <c r="G89" s="62">
        <f t="shared" si="6"/>
        <v>0</v>
      </c>
    </row>
    <row r="90" spans="1:7" ht="25.5" x14ac:dyDescent="0.25">
      <c r="A90" s="135" t="s">
        <v>261</v>
      </c>
      <c r="B90" s="23" t="s">
        <v>131</v>
      </c>
      <c r="C90" s="63">
        <v>0</v>
      </c>
      <c r="D90" s="63">
        <v>0</v>
      </c>
      <c r="E90" s="63">
        <v>0</v>
      </c>
      <c r="F90" s="70">
        <f t="shared" si="7"/>
        <v>0</v>
      </c>
      <c r="G90" s="62">
        <f t="shared" si="6"/>
        <v>0</v>
      </c>
    </row>
    <row r="91" spans="1:7" x14ac:dyDescent="0.25">
      <c r="A91" s="135" t="s">
        <v>283</v>
      </c>
      <c r="B91" s="23" t="s">
        <v>175</v>
      </c>
      <c r="C91" s="63">
        <v>0</v>
      </c>
      <c r="D91" s="63">
        <v>0</v>
      </c>
      <c r="E91" s="63">
        <v>0</v>
      </c>
      <c r="F91" s="70">
        <f t="shared" si="7"/>
        <v>0</v>
      </c>
      <c r="G91" s="62">
        <f t="shared" si="6"/>
        <v>0</v>
      </c>
    </row>
    <row r="92" spans="1:7" x14ac:dyDescent="0.25">
      <c r="A92" s="135" t="s">
        <v>289</v>
      </c>
      <c r="B92" s="23" t="s">
        <v>187</v>
      </c>
      <c r="C92" s="63">
        <v>0</v>
      </c>
      <c r="D92" s="63">
        <v>0</v>
      </c>
      <c r="E92" s="63">
        <v>0</v>
      </c>
      <c r="F92" s="70">
        <f t="shared" si="7"/>
        <v>0</v>
      </c>
      <c r="G92" s="62">
        <f t="shared" si="6"/>
        <v>0</v>
      </c>
    </row>
    <row r="93" spans="1:7" ht="31.5" customHeight="1" x14ac:dyDescent="0.25">
      <c r="A93" s="135" t="s">
        <v>285</v>
      </c>
      <c r="B93" s="23" t="s">
        <v>179</v>
      </c>
      <c r="C93" s="63">
        <v>0</v>
      </c>
      <c r="D93" s="63">
        <v>0</v>
      </c>
      <c r="E93" s="63">
        <v>0</v>
      </c>
      <c r="F93" s="70">
        <f t="shared" si="7"/>
        <v>0</v>
      </c>
      <c r="G93" s="62">
        <f t="shared" si="6"/>
        <v>0</v>
      </c>
    </row>
    <row r="94" spans="1:7" ht="29.25" customHeight="1" x14ac:dyDescent="0.25">
      <c r="A94" s="135" t="s">
        <v>257</v>
      </c>
      <c r="B94" s="23" t="s">
        <v>123</v>
      </c>
      <c r="C94" s="63">
        <v>0</v>
      </c>
      <c r="D94" s="63">
        <v>0</v>
      </c>
      <c r="E94" s="63">
        <v>0</v>
      </c>
      <c r="F94" s="70">
        <f t="shared" si="7"/>
        <v>0</v>
      </c>
      <c r="G94" s="62">
        <f t="shared" si="6"/>
        <v>0</v>
      </c>
    </row>
    <row r="95" spans="1:7" x14ac:dyDescent="0.25">
      <c r="A95" s="135" t="s">
        <v>296</v>
      </c>
      <c r="B95" s="23" t="s">
        <v>201</v>
      </c>
      <c r="C95" s="63">
        <v>0</v>
      </c>
      <c r="D95" s="63">
        <v>0</v>
      </c>
      <c r="E95" s="63">
        <v>0</v>
      </c>
      <c r="F95" s="70">
        <f t="shared" si="7"/>
        <v>0</v>
      </c>
      <c r="G95" s="62">
        <f t="shared" si="6"/>
        <v>0</v>
      </c>
    </row>
    <row r="96" spans="1:7" ht="25.5" x14ac:dyDescent="0.25">
      <c r="A96" s="135" t="s">
        <v>280</v>
      </c>
      <c r="B96" s="23" t="s">
        <v>169</v>
      </c>
      <c r="C96" s="63">
        <v>0</v>
      </c>
      <c r="D96" s="63">
        <v>0</v>
      </c>
      <c r="E96" s="63">
        <v>0</v>
      </c>
      <c r="F96" s="70">
        <f t="shared" si="7"/>
        <v>0</v>
      </c>
      <c r="G96" s="62">
        <f t="shared" si="6"/>
        <v>0</v>
      </c>
    </row>
  </sheetData>
  <autoFilter ref="B6:F6" xr:uid="{EA5D213A-C6E4-4D72-86D7-AB14C527B240}">
    <sortState xmlns:xlrd2="http://schemas.microsoft.com/office/spreadsheetml/2017/richdata2" ref="B7:F118">
      <sortCondition descending="1" ref="F6"/>
    </sortState>
  </autoFilter>
  <sortState xmlns:xlrd2="http://schemas.microsoft.com/office/spreadsheetml/2017/richdata2" ref="B8:G96">
    <sortCondition descending="1" ref="G8:G96"/>
  </sortState>
  <mergeCells count="1">
    <mergeCell ref="B2:K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5E387-E65D-42ED-85CA-26E0A23ED502}">
  <dimension ref="A1:L100"/>
  <sheetViews>
    <sheetView zoomScaleNormal="100" workbookViewId="0"/>
  </sheetViews>
  <sheetFormatPr baseColWidth="10" defaultColWidth="11.5703125" defaultRowHeight="15" x14ac:dyDescent="0.25"/>
  <cols>
    <col min="1" max="1" width="6.7109375" style="25" customWidth="1"/>
    <col min="2" max="2" width="80.5703125" style="14" customWidth="1"/>
    <col min="3" max="3" width="12.85546875" style="14" customWidth="1"/>
    <col min="4" max="4" width="8.140625" style="14" customWidth="1"/>
    <col min="5" max="5" width="9.5703125" style="19" customWidth="1"/>
    <col min="6" max="6" width="7.140625" style="29" customWidth="1"/>
    <col min="7" max="16384" width="11.5703125" style="14"/>
  </cols>
  <sheetData>
    <row r="1" spans="1:12" ht="15.75" thickBot="1" x14ac:dyDescent="0.3">
      <c r="A1" s="24"/>
      <c r="E1" s="14"/>
      <c r="F1" s="39"/>
    </row>
    <row r="2" spans="1:12" ht="14.45" customHeight="1" x14ac:dyDescent="0.25">
      <c r="A2" s="24"/>
      <c r="B2" s="120" t="s">
        <v>28</v>
      </c>
      <c r="C2" s="121"/>
      <c r="D2" s="121"/>
      <c r="E2" s="121"/>
      <c r="F2" s="121"/>
      <c r="G2" s="121"/>
      <c r="H2" s="121"/>
      <c r="I2" s="121"/>
      <c r="J2" s="121"/>
      <c r="K2" s="121"/>
      <c r="L2" s="122"/>
    </row>
    <row r="3" spans="1:12" x14ac:dyDescent="0.25">
      <c r="A3" s="24"/>
      <c r="B3" s="123"/>
      <c r="C3" s="124"/>
      <c r="D3" s="124"/>
      <c r="E3" s="124"/>
      <c r="F3" s="124"/>
      <c r="G3" s="124"/>
      <c r="H3" s="124"/>
      <c r="I3" s="124"/>
      <c r="J3" s="124"/>
      <c r="K3" s="124"/>
      <c r="L3" s="125"/>
    </row>
    <row r="4" spans="1:12" ht="15.75" thickBot="1" x14ac:dyDescent="0.3">
      <c r="A4" s="24"/>
      <c r="B4" s="126"/>
      <c r="C4" s="127"/>
      <c r="D4" s="127"/>
      <c r="E4" s="127"/>
      <c r="F4" s="127"/>
      <c r="G4" s="127"/>
      <c r="H4" s="127"/>
      <c r="I4" s="127"/>
      <c r="J4" s="127"/>
      <c r="K4" s="127"/>
      <c r="L4" s="128"/>
    </row>
    <row r="5" spans="1:12" s="24" customFormat="1" x14ac:dyDescent="0.25">
      <c r="A5" s="25"/>
      <c r="C5" s="24" t="s">
        <v>537</v>
      </c>
      <c r="D5" s="24" t="s">
        <v>538</v>
      </c>
      <c r="E5" s="24" t="s">
        <v>565</v>
      </c>
      <c r="F5" s="40" t="s">
        <v>566</v>
      </c>
      <c r="G5" s="24" t="s">
        <v>567</v>
      </c>
      <c r="H5" s="24" t="s">
        <v>568</v>
      </c>
      <c r="I5" s="24" t="s">
        <v>569</v>
      </c>
      <c r="J5" s="24" t="s">
        <v>570</v>
      </c>
      <c r="K5" s="24" t="s">
        <v>571</v>
      </c>
      <c r="L5" s="24" t="s">
        <v>550</v>
      </c>
    </row>
    <row r="6" spans="1:12" ht="63.6" customHeight="1" x14ac:dyDescent="0.25">
      <c r="B6" s="30" t="s">
        <v>29</v>
      </c>
      <c r="C6" s="30" t="s">
        <v>627</v>
      </c>
      <c r="D6" s="30" t="s">
        <v>564</v>
      </c>
      <c r="E6" s="31" t="s">
        <v>33</v>
      </c>
      <c r="F6" s="41" t="s">
        <v>34</v>
      </c>
    </row>
    <row r="7" spans="1:12" x14ac:dyDescent="0.25">
      <c r="B7" s="20" t="s">
        <v>35</v>
      </c>
      <c r="C7" s="67">
        <f>SUM(C8:C96)</f>
        <v>2167524.6399999992</v>
      </c>
      <c r="D7" s="67">
        <f>SUM(D8:D96)</f>
        <v>0</v>
      </c>
      <c r="E7" s="69">
        <f t="shared" ref="E7" si="0">SUM(C7:D7)</f>
        <v>2167524.6399999992</v>
      </c>
      <c r="F7" s="68">
        <f t="shared" ref="F7" si="1">E7/1000</f>
        <v>2167.5246399999992</v>
      </c>
    </row>
    <row r="8" spans="1:12" x14ac:dyDescent="0.25">
      <c r="A8" s="137" t="s">
        <v>36</v>
      </c>
      <c r="B8" s="23" t="s">
        <v>37</v>
      </c>
      <c r="C8" s="63">
        <v>1335457.6499999999</v>
      </c>
      <c r="D8" s="63" t="s">
        <v>628</v>
      </c>
      <c r="E8" s="70">
        <f t="shared" ref="E8:E39" si="2">SUM(C8:D8)</f>
        <v>1335457.6499999999</v>
      </c>
      <c r="F8" s="62">
        <f t="shared" ref="F8:F39" si="3">E8/1000</f>
        <v>1335.4576499999998</v>
      </c>
    </row>
    <row r="9" spans="1:12" x14ac:dyDescent="0.25">
      <c r="A9" s="137" t="s">
        <v>42</v>
      </c>
      <c r="B9" s="54" t="s">
        <v>43</v>
      </c>
      <c r="C9" s="65">
        <v>314332.40000000002</v>
      </c>
      <c r="D9" s="65" t="s">
        <v>629</v>
      </c>
      <c r="E9" s="72">
        <f t="shared" si="2"/>
        <v>314332.40000000002</v>
      </c>
      <c r="F9" s="59">
        <f t="shared" si="3"/>
        <v>314.33240000000001</v>
      </c>
    </row>
    <row r="10" spans="1:12" ht="25.5" x14ac:dyDescent="0.25">
      <c r="A10" s="137" t="s">
        <v>50</v>
      </c>
      <c r="B10" s="54" t="s">
        <v>51</v>
      </c>
      <c r="C10" s="65">
        <v>102631.66</v>
      </c>
      <c r="D10" s="65" t="s">
        <v>629</v>
      </c>
      <c r="E10" s="72">
        <f t="shared" si="2"/>
        <v>102631.66</v>
      </c>
      <c r="F10" s="59">
        <f t="shared" si="3"/>
        <v>102.63166</v>
      </c>
    </row>
    <row r="11" spans="1:12" ht="24" customHeight="1" x14ac:dyDescent="0.25">
      <c r="A11" s="137" t="s">
        <v>48</v>
      </c>
      <c r="B11" s="23" t="s">
        <v>49</v>
      </c>
      <c r="C11" s="63">
        <v>70512.75</v>
      </c>
      <c r="D11" s="63" t="s">
        <v>629</v>
      </c>
      <c r="E11" s="70">
        <f t="shared" si="2"/>
        <v>70512.75</v>
      </c>
      <c r="F11" s="62">
        <f t="shared" si="3"/>
        <v>70.512749999999997</v>
      </c>
    </row>
    <row r="12" spans="1:12" x14ac:dyDescent="0.25">
      <c r="A12" s="137" t="s">
        <v>44</v>
      </c>
      <c r="B12" s="23" t="s">
        <v>45</v>
      </c>
      <c r="C12" s="63">
        <v>55595.8</v>
      </c>
      <c r="D12" s="63" t="s">
        <v>629</v>
      </c>
      <c r="E12" s="70">
        <f t="shared" si="2"/>
        <v>55595.8</v>
      </c>
      <c r="F12" s="62">
        <f t="shared" si="3"/>
        <v>55.595800000000004</v>
      </c>
    </row>
    <row r="13" spans="1:12" ht="25.5" x14ac:dyDescent="0.25">
      <c r="A13" s="137" t="s">
        <v>54</v>
      </c>
      <c r="B13" s="54" t="s">
        <v>55</v>
      </c>
      <c r="C13" s="65">
        <v>41693.5</v>
      </c>
      <c r="D13" s="65" t="s">
        <v>629</v>
      </c>
      <c r="E13" s="72">
        <f t="shared" si="2"/>
        <v>41693.5</v>
      </c>
      <c r="F13" s="59">
        <f t="shared" si="3"/>
        <v>41.6935</v>
      </c>
    </row>
    <row r="14" spans="1:12" x14ac:dyDescent="0.25">
      <c r="A14" s="137" t="s">
        <v>40</v>
      </c>
      <c r="B14" s="54" t="s">
        <v>41</v>
      </c>
      <c r="C14" s="65">
        <v>39666.379999999997</v>
      </c>
      <c r="D14" s="65" t="s">
        <v>629</v>
      </c>
      <c r="E14" s="72">
        <f t="shared" si="2"/>
        <v>39666.379999999997</v>
      </c>
      <c r="F14" s="59">
        <f t="shared" si="3"/>
        <v>39.666379999999997</v>
      </c>
    </row>
    <row r="15" spans="1:12" x14ac:dyDescent="0.25">
      <c r="A15" s="137" t="s">
        <v>38</v>
      </c>
      <c r="B15" s="54" t="s">
        <v>39</v>
      </c>
      <c r="C15" s="65">
        <v>35682.36</v>
      </c>
      <c r="D15" s="65" t="s">
        <v>629</v>
      </c>
      <c r="E15" s="72">
        <f t="shared" si="2"/>
        <v>35682.36</v>
      </c>
      <c r="F15" s="59">
        <f t="shared" si="3"/>
        <v>35.682360000000003</v>
      </c>
    </row>
    <row r="16" spans="1:12" x14ac:dyDescent="0.25">
      <c r="A16" s="137" t="s">
        <v>66</v>
      </c>
      <c r="B16" s="23" t="s">
        <v>67</v>
      </c>
      <c r="C16" s="63">
        <v>26831.98</v>
      </c>
      <c r="D16" s="63" t="s">
        <v>629</v>
      </c>
      <c r="E16" s="70">
        <f t="shared" si="2"/>
        <v>26831.98</v>
      </c>
      <c r="F16" s="62">
        <f t="shared" si="3"/>
        <v>26.831979999999998</v>
      </c>
    </row>
    <row r="17" spans="1:6" x14ac:dyDescent="0.25">
      <c r="A17" s="137" t="s">
        <v>62</v>
      </c>
      <c r="B17" s="54" t="s">
        <v>63</v>
      </c>
      <c r="C17" s="65">
        <v>24922.61</v>
      </c>
      <c r="D17" s="65" t="s">
        <v>629</v>
      </c>
      <c r="E17" s="72">
        <f t="shared" si="2"/>
        <v>24922.61</v>
      </c>
      <c r="F17" s="59">
        <f t="shared" si="3"/>
        <v>24.922609999999999</v>
      </c>
    </row>
    <row r="18" spans="1:6" ht="21.75" customHeight="1" x14ac:dyDescent="0.25">
      <c r="A18" s="137" t="s">
        <v>82</v>
      </c>
      <c r="B18" s="54" t="s">
        <v>83</v>
      </c>
      <c r="C18" s="65">
        <v>16126.2</v>
      </c>
      <c r="D18" s="65" t="s">
        <v>629</v>
      </c>
      <c r="E18" s="72">
        <f t="shared" si="2"/>
        <v>16126.2</v>
      </c>
      <c r="F18" s="59">
        <f t="shared" si="3"/>
        <v>16.126200000000001</v>
      </c>
    </row>
    <row r="19" spans="1:6" ht="24" customHeight="1" x14ac:dyDescent="0.25">
      <c r="A19" s="137" t="s">
        <v>84</v>
      </c>
      <c r="B19" s="54" t="s">
        <v>85</v>
      </c>
      <c r="C19" s="65">
        <v>14262.62</v>
      </c>
      <c r="D19" s="65" t="s">
        <v>629</v>
      </c>
      <c r="E19" s="72">
        <f t="shared" si="2"/>
        <v>14262.62</v>
      </c>
      <c r="F19" s="59">
        <f t="shared" si="3"/>
        <v>14.26262</v>
      </c>
    </row>
    <row r="20" spans="1:6" x14ac:dyDescent="0.25">
      <c r="A20" s="137" t="s">
        <v>46</v>
      </c>
      <c r="B20" s="23" t="s">
        <v>47</v>
      </c>
      <c r="C20" s="63">
        <v>9157.65</v>
      </c>
      <c r="D20" s="63" t="s">
        <v>629</v>
      </c>
      <c r="E20" s="70">
        <f t="shared" si="2"/>
        <v>9157.65</v>
      </c>
      <c r="F20" s="62">
        <f t="shared" si="3"/>
        <v>9.1576500000000003</v>
      </c>
    </row>
    <row r="21" spans="1:6" ht="24" customHeight="1" x14ac:dyDescent="0.25">
      <c r="A21" s="137" t="s">
        <v>92</v>
      </c>
      <c r="B21" s="54" t="s">
        <v>93</v>
      </c>
      <c r="C21" s="65">
        <v>7372</v>
      </c>
      <c r="D21" s="65" t="s">
        <v>629</v>
      </c>
      <c r="E21" s="72">
        <f t="shared" si="2"/>
        <v>7372</v>
      </c>
      <c r="F21" s="59">
        <f t="shared" si="3"/>
        <v>7.3719999999999999</v>
      </c>
    </row>
    <row r="22" spans="1:6" ht="24.75" customHeight="1" x14ac:dyDescent="0.25">
      <c r="A22" s="137" t="s">
        <v>90</v>
      </c>
      <c r="B22" s="54" t="s">
        <v>91</v>
      </c>
      <c r="C22" s="65">
        <v>7185</v>
      </c>
      <c r="D22" s="65" t="s">
        <v>630</v>
      </c>
      <c r="E22" s="72">
        <f t="shared" si="2"/>
        <v>7185</v>
      </c>
      <c r="F22" s="59">
        <f t="shared" si="3"/>
        <v>7.1849999999999996</v>
      </c>
    </row>
    <row r="23" spans="1:6" x14ac:dyDescent="0.25">
      <c r="A23" s="137" t="s">
        <v>88</v>
      </c>
      <c r="B23" s="54" t="s">
        <v>89</v>
      </c>
      <c r="C23" s="65">
        <v>6272.6</v>
      </c>
      <c r="D23" s="65" t="s">
        <v>629</v>
      </c>
      <c r="E23" s="72">
        <f t="shared" si="2"/>
        <v>6272.6</v>
      </c>
      <c r="F23" s="59">
        <f t="shared" si="3"/>
        <v>6.2726000000000006</v>
      </c>
    </row>
    <row r="24" spans="1:6" x14ac:dyDescent="0.25">
      <c r="A24" s="137" t="s">
        <v>104</v>
      </c>
      <c r="B24" s="54" t="s">
        <v>105</v>
      </c>
      <c r="C24" s="65">
        <v>5100</v>
      </c>
      <c r="D24" s="65" t="s">
        <v>629</v>
      </c>
      <c r="E24" s="72">
        <f t="shared" si="2"/>
        <v>5100</v>
      </c>
      <c r="F24" s="59">
        <f t="shared" si="3"/>
        <v>5.0999999999999996</v>
      </c>
    </row>
    <row r="25" spans="1:6" ht="24.75" customHeight="1" x14ac:dyDescent="0.25">
      <c r="A25" s="137" t="s">
        <v>96</v>
      </c>
      <c r="B25" s="54" t="s">
        <v>97</v>
      </c>
      <c r="C25" s="65">
        <v>4770</v>
      </c>
      <c r="D25" s="65" t="s">
        <v>629</v>
      </c>
      <c r="E25" s="72">
        <f t="shared" si="2"/>
        <v>4770</v>
      </c>
      <c r="F25" s="59">
        <f t="shared" si="3"/>
        <v>4.7699999999999996</v>
      </c>
    </row>
    <row r="26" spans="1:6" x14ac:dyDescent="0.25">
      <c r="A26" s="137" t="s">
        <v>108</v>
      </c>
      <c r="B26" s="54" t="s">
        <v>109</v>
      </c>
      <c r="C26" s="65">
        <v>4693.07</v>
      </c>
      <c r="D26" s="65" t="s">
        <v>629</v>
      </c>
      <c r="E26" s="72">
        <f t="shared" si="2"/>
        <v>4693.07</v>
      </c>
      <c r="F26" s="59">
        <f t="shared" si="3"/>
        <v>4.6930699999999996</v>
      </c>
    </row>
    <row r="27" spans="1:6" x14ac:dyDescent="0.25">
      <c r="A27" s="137" t="s">
        <v>102</v>
      </c>
      <c r="B27" s="54" t="s">
        <v>103</v>
      </c>
      <c r="C27" s="65">
        <v>3568.75</v>
      </c>
      <c r="D27" s="65" t="s">
        <v>629</v>
      </c>
      <c r="E27" s="72">
        <f t="shared" si="2"/>
        <v>3568.75</v>
      </c>
      <c r="F27" s="59">
        <f t="shared" si="3"/>
        <v>3.5687500000000001</v>
      </c>
    </row>
    <row r="28" spans="1:6" x14ac:dyDescent="0.25">
      <c r="A28" s="137" t="s">
        <v>116</v>
      </c>
      <c r="B28" s="54" t="s">
        <v>117</v>
      </c>
      <c r="C28" s="65">
        <v>3439.75</v>
      </c>
      <c r="D28" s="65" t="s">
        <v>629</v>
      </c>
      <c r="E28" s="72">
        <f t="shared" si="2"/>
        <v>3439.75</v>
      </c>
      <c r="F28" s="59">
        <f t="shared" si="3"/>
        <v>3.4397500000000001</v>
      </c>
    </row>
    <row r="29" spans="1:6" x14ac:dyDescent="0.25">
      <c r="A29" s="137" t="s">
        <v>72</v>
      </c>
      <c r="B29" s="54" t="s">
        <v>73</v>
      </c>
      <c r="C29" s="65">
        <v>2832</v>
      </c>
      <c r="D29" s="65" t="s">
        <v>629</v>
      </c>
      <c r="E29" s="72">
        <f t="shared" si="2"/>
        <v>2832</v>
      </c>
      <c r="F29" s="59">
        <f t="shared" si="3"/>
        <v>2.8319999999999999</v>
      </c>
    </row>
    <row r="30" spans="1:6" ht="25.5" x14ac:dyDescent="0.25">
      <c r="A30" s="137" t="s">
        <v>52</v>
      </c>
      <c r="B30" s="54" t="s">
        <v>53</v>
      </c>
      <c r="C30" s="65">
        <v>2703.6</v>
      </c>
      <c r="D30" s="65" t="s">
        <v>629</v>
      </c>
      <c r="E30" s="72">
        <f t="shared" si="2"/>
        <v>2703.6</v>
      </c>
      <c r="F30" s="59">
        <f t="shared" si="3"/>
        <v>2.7035999999999998</v>
      </c>
    </row>
    <row r="31" spans="1:6" ht="25.5" x14ac:dyDescent="0.25">
      <c r="A31" s="137" t="s">
        <v>94</v>
      </c>
      <c r="B31" s="54" t="s">
        <v>95</v>
      </c>
      <c r="C31" s="65">
        <v>2695</v>
      </c>
      <c r="D31" s="65" t="s">
        <v>629</v>
      </c>
      <c r="E31" s="72">
        <f t="shared" si="2"/>
        <v>2695</v>
      </c>
      <c r="F31" s="59">
        <f t="shared" si="3"/>
        <v>2.6949999999999998</v>
      </c>
    </row>
    <row r="32" spans="1:6" ht="25.5" x14ac:dyDescent="0.25">
      <c r="A32" s="137" t="s">
        <v>80</v>
      </c>
      <c r="B32" s="54" t="s">
        <v>81</v>
      </c>
      <c r="C32" s="65">
        <v>2572.7600000000002</v>
      </c>
      <c r="D32" s="65" t="s">
        <v>629</v>
      </c>
      <c r="E32" s="72">
        <f t="shared" si="2"/>
        <v>2572.7600000000002</v>
      </c>
      <c r="F32" s="59">
        <f t="shared" si="3"/>
        <v>2.5727600000000002</v>
      </c>
    </row>
    <row r="33" spans="1:6" ht="25.5" x14ac:dyDescent="0.25">
      <c r="A33" s="137" t="s">
        <v>118</v>
      </c>
      <c r="B33" s="54" t="s">
        <v>119</v>
      </c>
      <c r="C33" s="65">
        <v>2509.85</v>
      </c>
      <c r="D33" s="65" t="s">
        <v>629</v>
      </c>
      <c r="E33" s="72">
        <f t="shared" si="2"/>
        <v>2509.85</v>
      </c>
      <c r="F33" s="59">
        <f t="shared" si="3"/>
        <v>2.5098499999999997</v>
      </c>
    </row>
    <row r="34" spans="1:6" ht="25.5" x14ac:dyDescent="0.25">
      <c r="A34" s="137" t="s">
        <v>64</v>
      </c>
      <c r="B34" s="54" t="s">
        <v>65</v>
      </c>
      <c r="C34" s="65">
        <v>2166.86</v>
      </c>
      <c r="D34" s="65" t="s">
        <v>629</v>
      </c>
      <c r="E34" s="72">
        <f t="shared" si="2"/>
        <v>2166.86</v>
      </c>
      <c r="F34" s="59">
        <f t="shared" si="3"/>
        <v>2.1668600000000002</v>
      </c>
    </row>
    <row r="35" spans="1:6" ht="25.5" x14ac:dyDescent="0.25">
      <c r="A35" s="137" t="s">
        <v>122</v>
      </c>
      <c r="B35" s="54" t="s">
        <v>123</v>
      </c>
      <c r="C35" s="65">
        <v>2034</v>
      </c>
      <c r="D35" s="65" t="s">
        <v>629</v>
      </c>
      <c r="E35" s="72">
        <f t="shared" si="2"/>
        <v>2034</v>
      </c>
      <c r="F35" s="59">
        <f t="shared" si="3"/>
        <v>2.0339999999999998</v>
      </c>
    </row>
    <row r="36" spans="1:6" ht="31.5" customHeight="1" x14ac:dyDescent="0.25">
      <c r="A36" s="137" t="s">
        <v>112</v>
      </c>
      <c r="B36" s="54" t="s">
        <v>113</v>
      </c>
      <c r="C36" s="65">
        <v>1918</v>
      </c>
      <c r="D36" s="65" t="s">
        <v>629</v>
      </c>
      <c r="E36" s="72">
        <f t="shared" si="2"/>
        <v>1918</v>
      </c>
      <c r="F36" s="59">
        <f t="shared" si="3"/>
        <v>1.9179999999999999</v>
      </c>
    </row>
    <row r="37" spans="1:6" ht="25.5" x14ac:dyDescent="0.25">
      <c r="A37" s="137" t="s">
        <v>68</v>
      </c>
      <c r="B37" s="54" t="s">
        <v>69</v>
      </c>
      <c r="C37" s="65">
        <v>1554.1</v>
      </c>
      <c r="D37" s="65" t="s">
        <v>629</v>
      </c>
      <c r="E37" s="72">
        <f t="shared" si="2"/>
        <v>1554.1</v>
      </c>
      <c r="F37" s="59">
        <f t="shared" si="3"/>
        <v>1.5540999999999998</v>
      </c>
    </row>
    <row r="38" spans="1:6" x14ac:dyDescent="0.25">
      <c r="A38" s="137" t="s">
        <v>106</v>
      </c>
      <c r="B38" s="54" t="s">
        <v>107</v>
      </c>
      <c r="C38" s="65">
        <v>1537.5</v>
      </c>
      <c r="D38" s="65" t="s">
        <v>629</v>
      </c>
      <c r="E38" s="72">
        <f t="shared" si="2"/>
        <v>1537.5</v>
      </c>
      <c r="F38" s="59">
        <f t="shared" si="3"/>
        <v>1.5375000000000001</v>
      </c>
    </row>
    <row r="39" spans="1:6" ht="26.25" customHeight="1" x14ac:dyDescent="0.25">
      <c r="A39" s="137" t="s">
        <v>70</v>
      </c>
      <c r="B39" s="54" t="s">
        <v>71</v>
      </c>
      <c r="C39" s="65">
        <v>1470.46</v>
      </c>
      <c r="D39" s="65" t="s">
        <v>629</v>
      </c>
      <c r="E39" s="72">
        <f t="shared" si="2"/>
        <v>1470.46</v>
      </c>
      <c r="F39" s="59">
        <f t="shared" si="3"/>
        <v>1.4704600000000001</v>
      </c>
    </row>
    <row r="40" spans="1:6" ht="25.5" customHeight="1" x14ac:dyDescent="0.25">
      <c r="A40" s="137" t="s">
        <v>58</v>
      </c>
      <c r="B40" s="54" t="s">
        <v>59</v>
      </c>
      <c r="C40" s="65">
        <v>1328.8</v>
      </c>
      <c r="D40" s="65" t="s">
        <v>629</v>
      </c>
      <c r="E40" s="72">
        <f t="shared" ref="E40:E71" si="4">SUM(C40:D40)</f>
        <v>1328.8</v>
      </c>
      <c r="F40" s="59">
        <f t="shared" ref="F40:F71" si="5">E40/1000</f>
        <v>1.3288</v>
      </c>
    </row>
    <row r="41" spans="1:6" ht="37.5" customHeight="1" x14ac:dyDescent="0.25">
      <c r="A41" s="137" t="s">
        <v>124</v>
      </c>
      <c r="B41" s="54" t="s">
        <v>125</v>
      </c>
      <c r="C41" s="65">
        <v>1180.2</v>
      </c>
      <c r="D41" s="65" t="s">
        <v>629</v>
      </c>
      <c r="E41" s="72">
        <f t="shared" si="4"/>
        <v>1180.2</v>
      </c>
      <c r="F41" s="59">
        <f t="shared" si="5"/>
        <v>1.1802000000000001</v>
      </c>
    </row>
    <row r="42" spans="1:6" ht="29.25" customHeight="1" x14ac:dyDescent="0.25">
      <c r="A42" s="137" t="s">
        <v>126</v>
      </c>
      <c r="B42" s="54" t="s">
        <v>127</v>
      </c>
      <c r="C42" s="65">
        <v>1169.1099999999999</v>
      </c>
      <c r="D42" s="65" t="s">
        <v>629</v>
      </c>
      <c r="E42" s="72">
        <f t="shared" si="4"/>
        <v>1169.1099999999999</v>
      </c>
      <c r="F42" s="59">
        <f t="shared" si="5"/>
        <v>1.1691099999999999</v>
      </c>
    </row>
    <row r="43" spans="1:6" ht="25.5" x14ac:dyDescent="0.25">
      <c r="A43" s="137" t="s">
        <v>130</v>
      </c>
      <c r="B43" s="54" t="s">
        <v>131</v>
      </c>
      <c r="C43" s="65">
        <v>1095.3</v>
      </c>
      <c r="D43" s="65" t="s">
        <v>629</v>
      </c>
      <c r="E43" s="72">
        <f t="shared" si="4"/>
        <v>1095.3</v>
      </c>
      <c r="F43" s="59">
        <f t="shared" si="5"/>
        <v>1.0952999999999999</v>
      </c>
    </row>
    <row r="44" spans="1:6" ht="25.5" customHeight="1" x14ac:dyDescent="0.25">
      <c r="A44" s="137" t="s">
        <v>132</v>
      </c>
      <c r="B44" s="54" t="s">
        <v>133</v>
      </c>
      <c r="C44" s="65">
        <v>1045.7</v>
      </c>
      <c r="D44" s="65" t="s">
        <v>629</v>
      </c>
      <c r="E44" s="72">
        <f t="shared" si="4"/>
        <v>1045.7</v>
      </c>
      <c r="F44" s="59">
        <f t="shared" si="5"/>
        <v>1.0457000000000001</v>
      </c>
    </row>
    <row r="45" spans="1:6" x14ac:dyDescent="0.25">
      <c r="A45" s="137" t="s">
        <v>110</v>
      </c>
      <c r="B45" s="23" t="s">
        <v>111</v>
      </c>
      <c r="C45" s="63">
        <v>982.1</v>
      </c>
      <c r="D45" s="63" t="s">
        <v>629</v>
      </c>
      <c r="E45" s="70">
        <f t="shared" si="4"/>
        <v>982.1</v>
      </c>
      <c r="F45" s="62">
        <f t="shared" si="5"/>
        <v>0.98209999999999997</v>
      </c>
    </row>
    <row r="46" spans="1:6" x14ac:dyDescent="0.25">
      <c r="A46" s="137" t="s">
        <v>134</v>
      </c>
      <c r="B46" s="54" t="s">
        <v>135</v>
      </c>
      <c r="C46" s="65">
        <v>880.3</v>
      </c>
      <c r="D46" s="65" t="s">
        <v>629</v>
      </c>
      <c r="E46" s="72">
        <f t="shared" si="4"/>
        <v>880.3</v>
      </c>
      <c r="F46" s="59">
        <f t="shared" si="5"/>
        <v>0.88029999999999997</v>
      </c>
    </row>
    <row r="47" spans="1:6" x14ac:dyDescent="0.25">
      <c r="A47" s="137" t="s">
        <v>100</v>
      </c>
      <c r="B47" s="54" t="s">
        <v>101</v>
      </c>
      <c r="C47" s="65">
        <v>870</v>
      </c>
      <c r="D47" s="65" t="s">
        <v>629</v>
      </c>
      <c r="E47" s="72">
        <f t="shared" si="4"/>
        <v>870</v>
      </c>
      <c r="F47" s="59">
        <f t="shared" si="5"/>
        <v>0.87</v>
      </c>
    </row>
    <row r="48" spans="1:6" x14ac:dyDescent="0.25">
      <c r="A48" s="137" t="s">
        <v>136</v>
      </c>
      <c r="B48" s="54" t="s">
        <v>137</v>
      </c>
      <c r="C48" s="65">
        <v>830.7</v>
      </c>
      <c r="D48" s="65" t="s">
        <v>629</v>
      </c>
      <c r="E48" s="72">
        <f t="shared" si="4"/>
        <v>830.7</v>
      </c>
      <c r="F48" s="59">
        <f t="shared" si="5"/>
        <v>0.83069999999999999</v>
      </c>
    </row>
    <row r="49" spans="1:6" x14ac:dyDescent="0.25">
      <c r="A49" s="137" t="s">
        <v>56</v>
      </c>
      <c r="B49" s="54" t="s">
        <v>57</v>
      </c>
      <c r="C49" s="65">
        <v>607.44000000000005</v>
      </c>
      <c r="D49" s="65" t="s">
        <v>629</v>
      </c>
      <c r="E49" s="72">
        <f t="shared" si="4"/>
        <v>607.44000000000005</v>
      </c>
      <c r="F49" s="59">
        <f t="shared" si="5"/>
        <v>0.60744000000000009</v>
      </c>
    </row>
    <row r="50" spans="1:6" ht="37.5" customHeight="1" x14ac:dyDescent="0.25">
      <c r="A50" s="137" t="s">
        <v>138</v>
      </c>
      <c r="B50" s="54" t="s">
        <v>139</v>
      </c>
      <c r="C50" s="65">
        <v>541</v>
      </c>
      <c r="D50" s="65" t="s">
        <v>629</v>
      </c>
      <c r="E50" s="72">
        <f t="shared" si="4"/>
        <v>541</v>
      </c>
      <c r="F50" s="59">
        <f t="shared" si="5"/>
        <v>0.54100000000000004</v>
      </c>
    </row>
    <row r="51" spans="1:6" x14ac:dyDescent="0.25">
      <c r="A51" s="137" t="s">
        <v>98</v>
      </c>
      <c r="B51" s="54" t="s">
        <v>99</v>
      </c>
      <c r="C51" s="65">
        <v>503</v>
      </c>
      <c r="D51" s="65" t="s">
        <v>629</v>
      </c>
      <c r="E51" s="72">
        <f t="shared" si="4"/>
        <v>503</v>
      </c>
      <c r="F51" s="59">
        <f t="shared" si="5"/>
        <v>0.503</v>
      </c>
    </row>
    <row r="52" spans="1:6" ht="25.5" x14ac:dyDescent="0.25">
      <c r="A52" s="137" t="s">
        <v>140</v>
      </c>
      <c r="B52" s="54" t="s">
        <v>141</v>
      </c>
      <c r="C52" s="65">
        <v>457.35</v>
      </c>
      <c r="D52" s="65" t="s">
        <v>629</v>
      </c>
      <c r="E52" s="72">
        <f t="shared" si="4"/>
        <v>457.35</v>
      </c>
      <c r="F52" s="59">
        <f t="shared" si="5"/>
        <v>0.45735000000000003</v>
      </c>
    </row>
    <row r="53" spans="1:6" x14ac:dyDescent="0.25">
      <c r="A53" s="137" t="s">
        <v>146</v>
      </c>
      <c r="B53" s="54" t="s">
        <v>147</v>
      </c>
      <c r="C53" s="65">
        <v>369</v>
      </c>
      <c r="D53" s="65" t="s">
        <v>629</v>
      </c>
      <c r="E53" s="72">
        <f t="shared" si="4"/>
        <v>369</v>
      </c>
      <c r="F53" s="59">
        <f t="shared" si="5"/>
        <v>0.36899999999999999</v>
      </c>
    </row>
    <row r="54" spans="1:6" ht="25.5" x14ac:dyDescent="0.25">
      <c r="A54" s="137" t="s">
        <v>148</v>
      </c>
      <c r="B54" s="54" t="s">
        <v>149</v>
      </c>
      <c r="C54" s="65">
        <v>367.84</v>
      </c>
      <c r="D54" s="65" t="s">
        <v>629</v>
      </c>
      <c r="E54" s="72">
        <f t="shared" si="4"/>
        <v>367.84</v>
      </c>
      <c r="F54" s="59">
        <f t="shared" si="5"/>
        <v>0.36784</v>
      </c>
    </row>
    <row r="55" spans="1:6" ht="26.25" customHeight="1" x14ac:dyDescent="0.25">
      <c r="A55" s="137" t="s">
        <v>120</v>
      </c>
      <c r="B55" s="54" t="s">
        <v>121</v>
      </c>
      <c r="C55" s="65">
        <v>316.60000000000002</v>
      </c>
      <c r="D55" s="65" t="s">
        <v>629</v>
      </c>
      <c r="E55" s="72">
        <f t="shared" si="4"/>
        <v>316.60000000000002</v>
      </c>
      <c r="F55" s="59">
        <f t="shared" si="5"/>
        <v>0.31660000000000005</v>
      </c>
    </row>
    <row r="56" spans="1:6" ht="25.5" x14ac:dyDescent="0.25">
      <c r="A56" s="137" t="s">
        <v>158</v>
      </c>
      <c r="B56" s="54" t="s">
        <v>159</v>
      </c>
      <c r="C56" s="65">
        <v>213</v>
      </c>
      <c r="D56" s="65" t="s">
        <v>629</v>
      </c>
      <c r="E56" s="72">
        <f t="shared" si="4"/>
        <v>213</v>
      </c>
      <c r="F56" s="59">
        <f t="shared" si="5"/>
        <v>0.21299999999999999</v>
      </c>
    </row>
    <row r="57" spans="1:6" x14ac:dyDescent="0.25">
      <c r="A57" s="137" t="s">
        <v>156</v>
      </c>
      <c r="B57" s="54" t="s">
        <v>157</v>
      </c>
      <c r="C57" s="65">
        <v>207.6</v>
      </c>
      <c r="D57" s="65" t="s">
        <v>629</v>
      </c>
      <c r="E57" s="72">
        <f t="shared" si="4"/>
        <v>207.6</v>
      </c>
      <c r="F57" s="59">
        <f t="shared" si="5"/>
        <v>0.20760000000000001</v>
      </c>
    </row>
    <row r="58" spans="1:6" x14ac:dyDescent="0.25">
      <c r="A58" s="137" t="s">
        <v>162</v>
      </c>
      <c r="B58" s="54" t="s">
        <v>163</v>
      </c>
      <c r="C58" s="65">
        <v>196.16</v>
      </c>
      <c r="D58" s="65" t="s">
        <v>629</v>
      </c>
      <c r="E58" s="72">
        <f t="shared" si="4"/>
        <v>196.16</v>
      </c>
      <c r="F58" s="59">
        <f t="shared" si="5"/>
        <v>0.19616</v>
      </c>
    </row>
    <row r="59" spans="1:6" ht="25.5" x14ac:dyDescent="0.25">
      <c r="A59" s="137" t="s">
        <v>154</v>
      </c>
      <c r="B59" s="54" t="s">
        <v>155</v>
      </c>
      <c r="C59" s="65">
        <v>181.5</v>
      </c>
      <c r="D59" s="65" t="s">
        <v>629</v>
      </c>
      <c r="E59" s="72">
        <f t="shared" si="4"/>
        <v>181.5</v>
      </c>
      <c r="F59" s="59">
        <f t="shared" si="5"/>
        <v>0.18149999999999999</v>
      </c>
    </row>
    <row r="60" spans="1:6" x14ac:dyDescent="0.25">
      <c r="A60" s="137" t="s">
        <v>74</v>
      </c>
      <c r="B60" s="54" t="s">
        <v>75</v>
      </c>
      <c r="C60" s="65">
        <v>134.4</v>
      </c>
      <c r="D60" s="65" t="s">
        <v>629</v>
      </c>
      <c r="E60" s="72">
        <f t="shared" si="4"/>
        <v>134.4</v>
      </c>
      <c r="F60" s="59">
        <f t="shared" si="5"/>
        <v>0.13440000000000002</v>
      </c>
    </row>
    <row r="61" spans="1:6" ht="25.5" x14ac:dyDescent="0.25">
      <c r="A61" s="137" t="s">
        <v>168</v>
      </c>
      <c r="B61" s="54" t="s">
        <v>169</v>
      </c>
      <c r="C61" s="65">
        <v>133.55000000000001</v>
      </c>
      <c r="D61" s="65" t="s">
        <v>629</v>
      </c>
      <c r="E61" s="72">
        <f t="shared" si="4"/>
        <v>133.55000000000001</v>
      </c>
      <c r="F61" s="59">
        <f t="shared" si="5"/>
        <v>0.13355</v>
      </c>
    </row>
    <row r="62" spans="1:6" x14ac:dyDescent="0.25">
      <c r="A62" s="137" t="s">
        <v>152</v>
      </c>
      <c r="B62" s="54" t="s">
        <v>153</v>
      </c>
      <c r="C62" s="65">
        <v>77.61</v>
      </c>
      <c r="D62" s="65" t="s">
        <v>629</v>
      </c>
      <c r="E62" s="72">
        <f t="shared" si="4"/>
        <v>77.61</v>
      </c>
      <c r="F62" s="59">
        <f t="shared" si="5"/>
        <v>7.7609999999999998E-2</v>
      </c>
    </row>
    <row r="63" spans="1:6" ht="25.5" x14ac:dyDescent="0.25">
      <c r="A63" s="137" t="s">
        <v>172</v>
      </c>
      <c r="B63" s="54" t="s">
        <v>173</v>
      </c>
      <c r="C63" s="65">
        <v>76</v>
      </c>
      <c r="D63" s="65" t="s">
        <v>629</v>
      </c>
      <c r="E63" s="72">
        <f t="shared" si="4"/>
        <v>76</v>
      </c>
      <c r="F63" s="59">
        <f t="shared" si="5"/>
        <v>7.5999999999999998E-2</v>
      </c>
    </row>
    <row r="64" spans="1:6" x14ac:dyDescent="0.25">
      <c r="A64" s="137" t="s">
        <v>174</v>
      </c>
      <c r="B64" s="54" t="s">
        <v>175</v>
      </c>
      <c r="C64" s="65">
        <v>75</v>
      </c>
      <c r="D64" s="65" t="s">
        <v>629</v>
      </c>
      <c r="E64" s="72">
        <f t="shared" si="4"/>
        <v>75</v>
      </c>
      <c r="F64" s="59">
        <f t="shared" si="5"/>
        <v>7.4999999999999997E-2</v>
      </c>
    </row>
    <row r="65" spans="1:6" ht="25.5" x14ac:dyDescent="0.25">
      <c r="A65" s="137" t="s">
        <v>170</v>
      </c>
      <c r="B65" s="54" t="s">
        <v>171</v>
      </c>
      <c r="C65" s="65">
        <v>73.099999999999994</v>
      </c>
      <c r="D65" s="65" t="s">
        <v>629</v>
      </c>
      <c r="E65" s="72">
        <f t="shared" si="4"/>
        <v>73.099999999999994</v>
      </c>
      <c r="F65" s="59">
        <f t="shared" si="5"/>
        <v>7.3099999999999998E-2</v>
      </c>
    </row>
    <row r="66" spans="1:6" x14ac:dyDescent="0.25">
      <c r="A66" s="137" t="s">
        <v>60</v>
      </c>
      <c r="B66" s="54" t="s">
        <v>61</v>
      </c>
      <c r="C66" s="65">
        <v>69</v>
      </c>
      <c r="D66" s="65" t="s">
        <v>629</v>
      </c>
      <c r="E66" s="72">
        <f t="shared" si="4"/>
        <v>69</v>
      </c>
      <c r="F66" s="59">
        <f t="shared" si="5"/>
        <v>6.9000000000000006E-2</v>
      </c>
    </row>
    <row r="67" spans="1:6" ht="25.5" x14ac:dyDescent="0.25">
      <c r="A67" s="137" t="s">
        <v>178</v>
      </c>
      <c r="B67" s="54" t="s">
        <v>179</v>
      </c>
      <c r="C67" s="65">
        <v>50.3</v>
      </c>
      <c r="D67" s="65" t="s">
        <v>629</v>
      </c>
      <c r="E67" s="72">
        <f t="shared" si="4"/>
        <v>50.3</v>
      </c>
      <c r="F67" s="59">
        <f t="shared" si="5"/>
        <v>5.0299999999999997E-2</v>
      </c>
    </row>
    <row r="68" spans="1:6" x14ac:dyDescent="0.25">
      <c r="A68" s="137" t="s">
        <v>180</v>
      </c>
      <c r="B68" s="54" t="s">
        <v>181</v>
      </c>
      <c r="C68" s="65">
        <v>48.7</v>
      </c>
      <c r="D68" s="65" t="s">
        <v>629</v>
      </c>
      <c r="E68" s="72">
        <f t="shared" si="4"/>
        <v>48.7</v>
      </c>
      <c r="F68" s="59">
        <f t="shared" si="5"/>
        <v>4.87E-2</v>
      </c>
    </row>
    <row r="69" spans="1:6" ht="25.5" x14ac:dyDescent="0.25">
      <c r="A69" s="137" t="s">
        <v>182</v>
      </c>
      <c r="B69" s="23" t="s">
        <v>183</v>
      </c>
      <c r="C69" s="63">
        <v>45.62</v>
      </c>
      <c r="D69" s="63" t="s">
        <v>629</v>
      </c>
      <c r="E69" s="70">
        <f t="shared" si="4"/>
        <v>45.62</v>
      </c>
      <c r="F69" s="62">
        <f t="shared" si="5"/>
        <v>4.5620000000000001E-2</v>
      </c>
    </row>
    <row r="70" spans="1:6" x14ac:dyDescent="0.25">
      <c r="A70" s="137" t="s">
        <v>186</v>
      </c>
      <c r="B70" s="54" t="s">
        <v>187</v>
      </c>
      <c r="C70" s="65">
        <v>27</v>
      </c>
      <c r="D70" s="65" t="s">
        <v>629</v>
      </c>
      <c r="E70" s="72">
        <f t="shared" si="4"/>
        <v>27</v>
      </c>
      <c r="F70" s="59">
        <f t="shared" si="5"/>
        <v>2.7E-2</v>
      </c>
    </row>
    <row r="71" spans="1:6" ht="28.5" customHeight="1" x14ac:dyDescent="0.25">
      <c r="A71" s="137" t="s">
        <v>190</v>
      </c>
      <c r="B71" s="54" t="s">
        <v>191</v>
      </c>
      <c r="C71" s="65">
        <v>24</v>
      </c>
      <c r="D71" s="65" t="s">
        <v>629</v>
      </c>
      <c r="E71" s="72">
        <f t="shared" si="4"/>
        <v>24</v>
      </c>
      <c r="F71" s="59">
        <f t="shared" si="5"/>
        <v>2.4E-2</v>
      </c>
    </row>
    <row r="72" spans="1:6" x14ac:dyDescent="0.25">
      <c r="A72" s="137" t="s">
        <v>144</v>
      </c>
      <c r="B72" s="54" t="s">
        <v>145</v>
      </c>
      <c r="C72" s="65">
        <v>18.7</v>
      </c>
      <c r="D72" s="65" t="s">
        <v>629</v>
      </c>
      <c r="E72" s="72">
        <f t="shared" ref="E72:E96" si="6">SUM(C72:D72)</f>
        <v>18.7</v>
      </c>
      <c r="F72" s="59">
        <f t="shared" ref="F72:F96" si="7">E72/1000</f>
        <v>1.8699999999999998E-2</v>
      </c>
    </row>
    <row r="73" spans="1:6" ht="27" customHeight="1" x14ac:dyDescent="0.25">
      <c r="A73" s="137" t="s">
        <v>192</v>
      </c>
      <c r="B73" s="54" t="s">
        <v>193</v>
      </c>
      <c r="C73" s="65">
        <v>18.3</v>
      </c>
      <c r="D73" s="65" t="s">
        <v>629</v>
      </c>
      <c r="E73" s="72">
        <f t="shared" si="6"/>
        <v>18.3</v>
      </c>
      <c r="F73" s="59">
        <f t="shared" si="7"/>
        <v>1.83E-2</v>
      </c>
    </row>
    <row r="74" spans="1:6" x14ac:dyDescent="0.25">
      <c r="A74" s="137" t="s">
        <v>78</v>
      </c>
      <c r="B74" s="54" t="s">
        <v>79</v>
      </c>
      <c r="C74" s="65">
        <v>14</v>
      </c>
      <c r="D74" s="65" t="s">
        <v>629</v>
      </c>
      <c r="E74" s="72">
        <f t="shared" si="6"/>
        <v>14</v>
      </c>
      <c r="F74" s="59">
        <f t="shared" si="7"/>
        <v>1.4E-2</v>
      </c>
    </row>
    <row r="75" spans="1:6" ht="25.5" x14ac:dyDescent="0.25">
      <c r="A75" s="137" t="s">
        <v>150</v>
      </c>
      <c r="B75" s="54" t="s">
        <v>151</v>
      </c>
      <c r="C75" s="65">
        <v>7.1</v>
      </c>
      <c r="D75" s="65" t="s">
        <v>629</v>
      </c>
      <c r="E75" s="72">
        <f t="shared" si="6"/>
        <v>7.1</v>
      </c>
      <c r="F75" s="59">
        <f t="shared" si="7"/>
        <v>7.0999999999999995E-3</v>
      </c>
    </row>
    <row r="76" spans="1:6" x14ac:dyDescent="0.25">
      <c r="A76" s="137" t="s">
        <v>200</v>
      </c>
      <c r="B76" s="54" t="s">
        <v>201</v>
      </c>
      <c r="C76" s="65">
        <v>5.3</v>
      </c>
      <c r="D76" s="65" t="s">
        <v>629</v>
      </c>
      <c r="E76" s="72">
        <f t="shared" si="6"/>
        <v>5.3</v>
      </c>
      <c r="F76" s="59">
        <f t="shared" si="7"/>
        <v>5.3E-3</v>
      </c>
    </row>
    <row r="77" spans="1:6" ht="25.5" x14ac:dyDescent="0.25">
      <c r="A77" s="137" t="s">
        <v>202</v>
      </c>
      <c r="B77" s="54" t="s">
        <v>203</v>
      </c>
      <c r="C77" s="65">
        <v>4.8</v>
      </c>
      <c r="D77" s="65" t="s">
        <v>629</v>
      </c>
      <c r="E77" s="72">
        <f t="shared" si="6"/>
        <v>4.8</v>
      </c>
      <c r="F77" s="59">
        <f t="shared" si="7"/>
        <v>4.7999999999999996E-3</v>
      </c>
    </row>
    <row r="78" spans="1:6" x14ac:dyDescent="0.25">
      <c r="A78" s="137" t="s">
        <v>184</v>
      </c>
      <c r="B78" s="54" t="s">
        <v>185</v>
      </c>
      <c r="C78" s="65">
        <v>3.5</v>
      </c>
      <c r="D78" s="65" t="s">
        <v>629</v>
      </c>
      <c r="E78" s="72">
        <f t="shared" si="6"/>
        <v>3.5</v>
      </c>
      <c r="F78" s="59">
        <f t="shared" si="7"/>
        <v>3.5000000000000001E-3</v>
      </c>
    </row>
    <row r="79" spans="1:6" x14ac:dyDescent="0.25">
      <c r="A79" s="137" t="s">
        <v>204</v>
      </c>
      <c r="B79" s="54" t="s">
        <v>205</v>
      </c>
      <c r="C79" s="65">
        <v>3.1</v>
      </c>
      <c r="D79" s="65" t="s">
        <v>629</v>
      </c>
      <c r="E79" s="72">
        <f t="shared" si="6"/>
        <v>3.1</v>
      </c>
      <c r="F79" s="59">
        <f t="shared" si="7"/>
        <v>3.0999999999999999E-3</v>
      </c>
    </row>
    <row r="80" spans="1:6" ht="25.5" x14ac:dyDescent="0.25">
      <c r="A80" s="137" t="s">
        <v>188</v>
      </c>
      <c r="B80" s="54" t="s">
        <v>189</v>
      </c>
      <c r="C80" s="65">
        <v>3</v>
      </c>
      <c r="D80" s="65" t="s">
        <v>629</v>
      </c>
      <c r="E80" s="72">
        <f t="shared" si="6"/>
        <v>3</v>
      </c>
      <c r="F80" s="59">
        <f t="shared" si="7"/>
        <v>3.0000000000000001E-3</v>
      </c>
    </row>
    <row r="81" spans="1:6" ht="24" customHeight="1" x14ac:dyDescent="0.25">
      <c r="A81" s="137" t="s">
        <v>196</v>
      </c>
      <c r="B81" s="54" t="s">
        <v>197</v>
      </c>
      <c r="C81" s="65">
        <v>1</v>
      </c>
      <c r="D81" s="65" t="s">
        <v>629</v>
      </c>
      <c r="E81" s="72">
        <f t="shared" si="6"/>
        <v>1</v>
      </c>
      <c r="F81" s="59">
        <f t="shared" si="7"/>
        <v>1E-3</v>
      </c>
    </row>
    <row r="82" spans="1:6" x14ac:dyDescent="0.25">
      <c r="A82" s="137" t="s">
        <v>164</v>
      </c>
      <c r="B82" s="54" t="s">
        <v>165</v>
      </c>
      <c r="C82" s="65">
        <v>0</v>
      </c>
      <c r="D82" s="65" t="s">
        <v>629</v>
      </c>
      <c r="E82" s="72">
        <f t="shared" si="6"/>
        <v>0</v>
      </c>
      <c r="F82" s="59">
        <f t="shared" si="7"/>
        <v>0</v>
      </c>
    </row>
    <row r="83" spans="1:6" x14ac:dyDescent="0.25">
      <c r="A83" s="137" t="s">
        <v>208</v>
      </c>
      <c r="B83" s="54" t="s">
        <v>209</v>
      </c>
      <c r="C83" s="65">
        <v>0</v>
      </c>
      <c r="D83" s="65" t="s">
        <v>629</v>
      </c>
      <c r="E83" s="72">
        <f t="shared" si="6"/>
        <v>0</v>
      </c>
      <c r="F83" s="59">
        <f t="shared" si="7"/>
        <v>0</v>
      </c>
    </row>
    <row r="84" spans="1:6" x14ac:dyDescent="0.25">
      <c r="A84" s="137" t="s">
        <v>160</v>
      </c>
      <c r="B84" s="54" t="s">
        <v>161</v>
      </c>
      <c r="C84" s="65">
        <v>0</v>
      </c>
      <c r="D84" s="65" t="s">
        <v>629</v>
      </c>
      <c r="E84" s="72">
        <f t="shared" si="6"/>
        <v>0</v>
      </c>
      <c r="F84" s="59">
        <f t="shared" si="7"/>
        <v>0</v>
      </c>
    </row>
    <row r="85" spans="1:6" ht="25.5" x14ac:dyDescent="0.25">
      <c r="A85" s="137" t="s">
        <v>76</v>
      </c>
      <c r="B85" s="54" t="s">
        <v>77</v>
      </c>
      <c r="C85" s="65">
        <v>0</v>
      </c>
      <c r="D85" s="65" t="s">
        <v>629</v>
      </c>
      <c r="E85" s="72">
        <f t="shared" si="6"/>
        <v>0</v>
      </c>
      <c r="F85" s="59">
        <f t="shared" si="7"/>
        <v>0</v>
      </c>
    </row>
    <row r="86" spans="1:6" ht="25.5" x14ac:dyDescent="0.25">
      <c r="A86" s="137" t="s">
        <v>128</v>
      </c>
      <c r="B86" s="54" t="s">
        <v>129</v>
      </c>
      <c r="C86" s="65">
        <v>0</v>
      </c>
      <c r="D86" s="65" t="s">
        <v>629</v>
      </c>
      <c r="E86" s="72">
        <f t="shared" si="6"/>
        <v>0</v>
      </c>
      <c r="F86" s="59">
        <f t="shared" si="7"/>
        <v>0</v>
      </c>
    </row>
    <row r="87" spans="1:6" ht="25.5" x14ac:dyDescent="0.25">
      <c r="A87" s="137" t="s">
        <v>176</v>
      </c>
      <c r="B87" s="54" t="s">
        <v>177</v>
      </c>
      <c r="C87" s="65">
        <v>0</v>
      </c>
      <c r="D87" s="65" t="s">
        <v>629</v>
      </c>
      <c r="E87" s="72">
        <f t="shared" si="6"/>
        <v>0</v>
      </c>
      <c r="F87" s="59">
        <f t="shared" si="7"/>
        <v>0</v>
      </c>
    </row>
    <row r="88" spans="1:6" ht="26.25" customHeight="1" x14ac:dyDescent="0.25">
      <c r="A88" s="137" t="s">
        <v>142</v>
      </c>
      <c r="B88" s="54" t="s">
        <v>143</v>
      </c>
      <c r="C88" s="65">
        <v>0</v>
      </c>
      <c r="D88" s="65" t="s">
        <v>629</v>
      </c>
      <c r="E88" s="72">
        <f t="shared" si="6"/>
        <v>0</v>
      </c>
      <c r="F88" s="59">
        <f t="shared" si="7"/>
        <v>0</v>
      </c>
    </row>
    <row r="89" spans="1:6" ht="36" customHeight="1" x14ac:dyDescent="0.25">
      <c r="A89" s="137" t="s">
        <v>166</v>
      </c>
      <c r="B89" s="54" t="s">
        <v>167</v>
      </c>
      <c r="C89" s="65">
        <v>0</v>
      </c>
      <c r="D89" s="65" t="s">
        <v>629</v>
      </c>
      <c r="E89" s="72">
        <f t="shared" si="6"/>
        <v>0</v>
      </c>
      <c r="F89" s="59">
        <f t="shared" si="7"/>
        <v>0</v>
      </c>
    </row>
    <row r="90" spans="1:6" ht="37.5" customHeight="1" x14ac:dyDescent="0.25">
      <c r="A90" s="137" t="s">
        <v>206</v>
      </c>
      <c r="B90" s="54" t="s">
        <v>207</v>
      </c>
      <c r="C90" s="65">
        <v>0</v>
      </c>
      <c r="D90" s="65" t="s">
        <v>629</v>
      </c>
      <c r="E90" s="72">
        <f t="shared" si="6"/>
        <v>0</v>
      </c>
      <c r="F90" s="59">
        <f t="shared" si="7"/>
        <v>0</v>
      </c>
    </row>
    <row r="91" spans="1:6" ht="25.5" x14ac:dyDescent="0.25">
      <c r="A91" s="137" t="s">
        <v>210</v>
      </c>
      <c r="B91" s="54" t="s">
        <v>211</v>
      </c>
      <c r="C91" s="65">
        <v>0</v>
      </c>
      <c r="D91" s="65" t="s">
        <v>629</v>
      </c>
      <c r="E91" s="72">
        <f t="shared" si="6"/>
        <v>0</v>
      </c>
      <c r="F91" s="59">
        <f t="shared" si="7"/>
        <v>0</v>
      </c>
    </row>
    <row r="92" spans="1:6" ht="25.5" x14ac:dyDescent="0.25">
      <c r="A92" s="137" t="s">
        <v>198</v>
      </c>
      <c r="B92" s="54" t="s">
        <v>199</v>
      </c>
      <c r="C92" s="65">
        <v>0</v>
      </c>
      <c r="D92" s="65" t="s">
        <v>629</v>
      </c>
      <c r="E92" s="72">
        <f t="shared" si="6"/>
        <v>0</v>
      </c>
      <c r="F92" s="59">
        <f t="shared" si="7"/>
        <v>0</v>
      </c>
    </row>
    <row r="93" spans="1:6" ht="21" customHeight="1" x14ac:dyDescent="0.25">
      <c r="A93" s="137" t="s">
        <v>114</v>
      </c>
      <c r="B93" s="54" t="s">
        <v>115</v>
      </c>
      <c r="C93" s="65">
        <v>0</v>
      </c>
      <c r="D93" s="65" t="s">
        <v>629</v>
      </c>
      <c r="E93" s="72">
        <f t="shared" si="6"/>
        <v>0</v>
      </c>
      <c r="F93" s="59">
        <f t="shared" si="7"/>
        <v>0</v>
      </c>
    </row>
    <row r="94" spans="1:6" x14ac:dyDescent="0.25">
      <c r="A94" s="137" t="s">
        <v>212</v>
      </c>
      <c r="B94" s="54" t="s">
        <v>213</v>
      </c>
      <c r="C94" s="65">
        <v>0</v>
      </c>
      <c r="D94" s="65" t="s">
        <v>629</v>
      </c>
      <c r="E94" s="72">
        <f t="shared" si="6"/>
        <v>0</v>
      </c>
      <c r="F94" s="59">
        <f t="shared" si="7"/>
        <v>0</v>
      </c>
    </row>
    <row r="95" spans="1:6" ht="25.5" x14ac:dyDescent="0.25">
      <c r="A95" s="137" t="s">
        <v>194</v>
      </c>
      <c r="B95" s="54" t="s">
        <v>195</v>
      </c>
      <c r="C95" s="65">
        <v>0</v>
      </c>
      <c r="D95" s="65" t="s">
        <v>629</v>
      </c>
      <c r="E95" s="72">
        <f t="shared" si="6"/>
        <v>0</v>
      </c>
      <c r="F95" s="59">
        <f t="shared" si="7"/>
        <v>0</v>
      </c>
    </row>
    <row r="96" spans="1:6" x14ac:dyDescent="0.25">
      <c r="A96" s="137" t="s">
        <v>86</v>
      </c>
      <c r="B96" s="54" t="s">
        <v>87</v>
      </c>
      <c r="C96" s="65">
        <v>0</v>
      </c>
      <c r="D96" s="65" t="s">
        <v>629</v>
      </c>
      <c r="E96" s="72">
        <f t="shared" si="6"/>
        <v>0</v>
      </c>
      <c r="F96" s="59">
        <f t="shared" si="7"/>
        <v>0</v>
      </c>
    </row>
    <row r="100" spans="2:2" x14ac:dyDescent="0.25">
      <c r="B100" s="66"/>
    </row>
  </sheetData>
  <autoFilter ref="B6:L6" xr:uid="{0125E387-E65D-42ED-85CA-26E0A23ED502}">
    <sortState xmlns:xlrd2="http://schemas.microsoft.com/office/spreadsheetml/2017/richdata2" ref="B7:L118">
      <sortCondition descending="1" ref="E6"/>
    </sortState>
  </autoFilter>
  <sortState xmlns:xlrd2="http://schemas.microsoft.com/office/spreadsheetml/2017/richdata2" ref="A8:F96">
    <sortCondition descending="1" ref="F8:F96"/>
  </sortState>
  <mergeCells count="1">
    <mergeCell ref="B2:L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4DA2-39DB-434A-BE9D-346AD23E18FA}">
  <dimension ref="A1:L98"/>
  <sheetViews>
    <sheetView zoomScale="85" zoomScaleNormal="85" workbookViewId="0"/>
  </sheetViews>
  <sheetFormatPr baseColWidth="10" defaultColWidth="11.5703125" defaultRowHeight="15" x14ac:dyDescent="0.25"/>
  <cols>
    <col min="1" max="1" width="6.28515625" style="25" customWidth="1"/>
    <col min="2" max="2" width="79.5703125" style="14" customWidth="1"/>
    <col min="3" max="3" width="12" style="14" bestFit="1" customWidth="1"/>
    <col min="4" max="4" width="10.7109375" style="14" customWidth="1"/>
    <col min="5" max="5" width="5.140625" style="14" customWidth="1"/>
    <col min="6" max="6" width="12.28515625" style="19" customWidth="1"/>
    <col min="7" max="7" width="7.140625" style="19" customWidth="1"/>
    <col min="8" max="16384" width="11.5703125" style="14"/>
  </cols>
  <sheetData>
    <row r="1" spans="1:12" ht="15.75" thickBot="1" x14ac:dyDescent="0.3">
      <c r="A1" s="24"/>
      <c r="F1" s="14"/>
      <c r="G1" s="14"/>
    </row>
    <row r="2" spans="1:12" ht="14.45" customHeight="1" x14ac:dyDescent="0.25">
      <c r="A2" s="24"/>
      <c r="B2" s="120" t="s">
        <v>28</v>
      </c>
      <c r="C2" s="121"/>
      <c r="D2" s="121"/>
      <c r="E2" s="121"/>
      <c r="F2" s="121"/>
      <c r="G2" s="121"/>
      <c r="H2" s="121"/>
      <c r="I2" s="121"/>
      <c r="J2" s="121"/>
      <c r="K2" s="121"/>
      <c r="L2" s="122"/>
    </row>
    <row r="3" spans="1:12" x14ac:dyDescent="0.25">
      <c r="A3" s="24"/>
      <c r="B3" s="123"/>
      <c r="C3" s="124"/>
      <c r="D3" s="124"/>
      <c r="E3" s="124"/>
      <c r="F3" s="124"/>
      <c r="G3" s="124"/>
      <c r="H3" s="124"/>
      <c r="I3" s="124"/>
      <c r="J3" s="124"/>
      <c r="K3" s="124"/>
      <c r="L3" s="125"/>
    </row>
    <row r="4" spans="1:12" ht="15.75" thickBot="1" x14ac:dyDescent="0.3">
      <c r="A4" s="24"/>
      <c r="B4" s="126"/>
      <c r="C4" s="127"/>
      <c r="D4" s="127"/>
      <c r="E4" s="127"/>
      <c r="F4" s="127"/>
      <c r="G4" s="127"/>
      <c r="H4" s="127"/>
      <c r="I4" s="127"/>
      <c r="J4" s="127"/>
      <c r="K4" s="127"/>
      <c r="L4" s="128"/>
    </row>
    <row r="5" spans="1:12" s="24" customFormat="1" x14ac:dyDescent="0.25">
      <c r="A5" s="25"/>
      <c r="C5" s="24" t="s">
        <v>537</v>
      </c>
      <c r="D5" s="24" t="s">
        <v>538</v>
      </c>
      <c r="E5" s="24" t="s">
        <v>565</v>
      </c>
      <c r="F5" s="24" t="s">
        <v>566</v>
      </c>
      <c r="G5" s="24" t="s">
        <v>567</v>
      </c>
      <c r="H5" s="24" t="s">
        <v>568</v>
      </c>
      <c r="I5" s="24" t="s">
        <v>569</v>
      </c>
      <c r="J5" s="24" t="s">
        <v>570</v>
      </c>
      <c r="K5" s="24" t="s">
        <v>571</v>
      </c>
      <c r="L5" s="24" t="s">
        <v>550</v>
      </c>
    </row>
    <row r="6" spans="1:12" ht="38.25" x14ac:dyDescent="0.25">
      <c r="B6" s="30" t="s">
        <v>29</v>
      </c>
      <c r="C6" s="30" t="s">
        <v>398</v>
      </c>
      <c r="D6" s="30" t="s">
        <v>31</v>
      </c>
      <c r="E6" s="30" t="s">
        <v>32</v>
      </c>
      <c r="F6" s="31" t="s">
        <v>33</v>
      </c>
      <c r="G6" s="31" t="s">
        <v>34</v>
      </c>
    </row>
    <row r="7" spans="1:12" x14ac:dyDescent="0.25">
      <c r="B7" s="20" t="s">
        <v>35</v>
      </c>
      <c r="C7" s="67">
        <f>SUM(C8:C96)</f>
        <v>2041755.5600000012</v>
      </c>
      <c r="D7" s="67">
        <f t="shared" ref="D7:E7" si="0">SUM(D8:D96)</f>
        <v>151208.88000000003</v>
      </c>
      <c r="E7" s="67">
        <f t="shared" si="0"/>
        <v>1</v>
      </c>
      <c r="F7" s="67">
        <f t="shared" ref="F7:F38" si="1">SUM(C7:E7)</f>
        <v>2192965.4400000013</v>
      </c>
      <c r="G7" s="34">
        <f t="shared" ref="G7:G38" si="2">F7/1000</f>
        <v>2192.9654400000013</v>
      </c>
    </row>
    <row r="8" spans="1:12" x14ac:dyDescent="0.25">
      <c r="A8" s="135" t="s">
        <v>219</v>
      </c>
      <c r="B8" s="23" t="s">
        <v>47</v>
      </c>
      <c r="C8" s="63">
        <v>9157.65</v>
      </c>
      <c r="D8" s="63">
        <v>0</v>
      </c>
      <c r="E8" s="63">
        <v>0</v>
      </c>
      <c r="F8" s="38">
        <f t="shared" si="1"/>
        <v>9157.65</v>
      </c>
      <c r="G8" s="22">
        <f t="shared" si="2"/>
        <v>9.1576500000000003</v>
      </c>
    </row>
    <row r="9" spans="1:12" ht="25.5" x14ac:dyDescent="0.25">
      <c r="A9" s="135" t="s">
        <v>287</v>
      </c>
      <c r="B9" s="23" t="s">
        <v>183</v>
      </c>
      <c r="C9" s="63">
        <v>45.62</v>
      </c>
      <c r="D9" s="63">
        <v>0</v>
      </c>
      <c r="E9" s="63">
        <v>0</v>
      </c>
      <c r="F9" s="38">
        <f t="shared" si="1"/>
        <v>45.62</v>
      </c>
      <c r="G9" s="22">
        <f t="shared" si="2"/>
        <v>4.5620000000000001E-2</v>
      </c>
    </row>
    <row r="10" spans="1:12" x14ac:dyDescent="0.25">
      <c r="A10" s="135" t="s">
        <v>214</v>
      </c>
      <c r="B10" s="23" t="s">
        <v>37</v>
      </c>
      <c r="C10" s="63">
        <v>1334952.1499999999</v>
      </c>
      <c r="D10" s="63">
        <v>25390.3</v>
      </c>
      <c r="E10" s="63">
        <v>0</v>
      </c>
      <c r="F10" s="38">
        <f t="shared" si="1"/>
        <v>1360342.45</v>
      </c>
      <c r="G10" s="22">
        <f t="shared" si="2"/>
        <v>1360.3424499999999</v>
      </c>
    </row>
    <row r="11" spans="1:12" ht="25.5" x14ac:dyDescent="0.25">
      <c r="A11" s="135" t="s">
        <v>229</v>
      </c>
      <c r="B11" s="23" t="s">
        <v>67</v>
      </c>
      <c r="C11" s="63">
        <v>26419.08</v>
      </c>
      <c r="D11" s="63">
        <v>412.9</v>
      </c>
      <c r="E11" s="63">
        <v>0</v>
      </c>
      <c r="F11" s="38">
        <f t="shared" si="1"/>
        <v>26831.980000000003</v>
      </c>
      <c r="G11" s="22">
        <f t="shared" si="2"/>
        <v>26.831980000000001</v>
      </c>
    </row>
    <row r="12" spans="1:12" x14ac:dyDescent="0.25">
      <c r="A12" s="135" t="s">
        <v>220</v>
      </c>
      <c r="B12" s="23" t="s">
        <v>49</v>
      </c>
      <c r="C12" s="63">
        <v>69205.95</v>
      </c>
      <c r="D12" s="63">
        <v>1306.8</v>
      </c>
      <c r="E12" s="63">
        <v>0</v>
      </c>
      <c r="F12" s="38">
        <f t="shared" si="1"/>
        <v>70512.75</v>
      </c>
      <c r="G12" s="22">
        <f t="shared" si="2"/>
        <v>70.512749999999997</v>
      </c>
    </row>
    <row r="13" spans="1:12" x14ac:dyDescent="0.25">
      <c r="A13" s="135" t="s">
        <v>218</v>
      </c>
      <c r="B13" s="23" t="s">
        <v>45</v>
      </c>
      <c r="C13" s="63">
        <v>23218.7</v>
      </c>
      <c r="D13" s="63">
        <v>32377.1</v>
      </c>
      <c r="E13" s="63">
        <v>0</v>
      </c>
      <c r="F13" s="38">
        <f t="shared" si="1"/>
        <v>55595.8</v>
      </c>
      <c r="G13" s="22">
        <f t="shared" si="2"/>
        <v>55.595800000000004</v>
      </c>
    </row>
    <row r="14" spans="1:12" x14ac:dyDescent="0.25">
      <c r="A14" s="135" t="s">
        <v>251</v>
      </c>
      <c r="B14" s="23" t="s">
        <v>111</v>
      </c>
      <c r="C14" s="63">
        <v>794.2</v>
      </c>
      <c r="D14" s="63">
        <v>187.9</v>
      </c>
      <c r="E14" s="63">
        <v>0</v>
      </c>
      <c r="F14" s="38">
        <f t="shared" si="1"/>
        <v>982.1</v>
      </c>
      <c r="G14" s="22">
        <f t="shared" si="2"/>
        <v>0.98209999999999997</v>
      </c>
    </row>
    <row r="15" spans="1:12" ht="25.5" x14ac:dyDescent="0.25">
      <c r="A15" s="135" t="s">
        <v>221</v>
      </c>
      <c r="B15" s="23" t="s">
        <v>51</v>
      </c>
      <c r="C15" s="63">
        <v>102591.66</v>
      </c>
      <c r="D15" s="63">
        <v>40</v>
      </c>
      <c r="E15" s="63">
        <v>0</v>
      </c>
      <c r="F15" s="38">
        <f t="shared" si="1"/>
        <v>102631.66</v>
      </c>
      <c r="G15" s="22">
        <f t="shared" si="2"/>
        <v>102.63166</v>
      </c>
    </row>
    <row r="16" spans="1:12" x14ac:dyDescent="0.25">
      <c r="A16" s="135" t="s">
        <v>250</v>
      </c>
      <c r="B16" s="23" t="s">
        <v>109</v>
      </c>
      <c r="C16" s="63">
        <v>4693.07</v>
      </c>
      <c r="D16" s="63">
        <v>0</v>
      </c>
      <c r="E16" s="63">
        <v>0</v>
      </c>
      <c r="F16" s="38">
        <f t="shared" si="1"/>
        <v>4693.07</v>
      </c>
      <c r="G16" s="22">
        <f t="shared" si="2"/>
        <v>4.6930699999999996</v>
      </c>
    </row>
    <row r="17" spans="1:7" ht="25.5" x14ac:dyDescent="0.25">
      <c r="A17" s="135" t="s">
        <v>222</v>
      </c>
      <c r="B17" s="23" t="s">
        <v>53</v>
      </c>
      <c r="C17" s="63">
        <v>2703.6</v>
      </c>
      <c r="D17" s="63">
        <v>0</v>
      </c>
      <c r="E17" s="63">
        <v>0</v>
      </c>
      <c r="F17" s="38">
        <f t="shared" si="1"/>
        <v>2703.6</v>
      </c>
      <c r="G17" s="22">
        <f t="shared" si="2"/>
        <v>2.7035999999999998</v>
      </c>
    </row>
    <row r="18" spans="1:7" ht="27" customHeight="1" x14ac:dyDescent="0.25">
      <c r="A18" s="135" t="s">
        <v>215</v>
      </c>
      <c r="B18" s="23" t="s">
        <v>39</v>
      </c>
      <c r="C18" s="63">
        <v>35682.36</v>
      </c>
      <c r="D18" s="63">
        <v>0</v>
      </c>
      <c r="E18" s="63">
        <v>0</v>
      </c>
      <c r="F18" s="38">
        <f t="shared" si="1"/>
        <v>35682.36</v>
      </c>
      <c r="G18" s="22">
        <f t="shared" si="2"/>
        <v>35.682360000000003</v>
      </c>
    </row>
    <row r="19" spans="1:7" ht="33" customHeight="1" x14ac:dyDescent="0.25">
      <c r="A19" s="135" t="s">
        <v>231</v>
      </c>
      <c r="B19" s="23" t="s">
        <v>71</v>
      </c>
      <c r="C19" s="63">
        <v>1470.46</v>
      </c>
      <c r="D19" s="63">
        <v>0</v>
      </c>
      <c r="E19" s="63">
        <v>0</v>
      </c>
      <c r="F19" s="38">
        <f t="shared" si="1"/>
        <v>1470.46</v>
      </c>
      <c r="G19" s="22">
        <f t="shared" si="2"/>
        <v>1.4704600000000001</v>
      </c>
    </row>
    <row r="20" spans="1:7" x14ac:dyDescent="0.25">
      <c r="A20" s="135" t="s">
        <v>278</v>
      </c>
      <c r="B20" s="23" t="s">
        <v>165</v>
      </c>
      <c r="C20" s="63">
        <v>0</v>
      </c>
      <c r="D20" s="63">
        <v>0</v>
      </c>
      <c r="E20" s="63">
        <v>0</v>
      </c>
      <c r="F20" s="38">
        <f t="shared" si="1"/>
        <v>0</v>
      </c>
      <c r="G20" s="22">
        <f t="shared" si="2"/>
        <v>0</v>
      </c>
    </row>
    <row r="21" spans="1:7" x14ac:dyDescent="0.25">
      <c r="A21" s="135" t="s">
        <v>300</v>
      </c>
      <c r="B21" s="23" t="s">
        <v>209</v>
      </c>
      <c r="C21" s="63">
        <v>0</v>
      </c>
      <c r="D21" s="63">
        <v>0</v>
      </c>
      <c r="E21" s="63">
        <v>0</v>
      </c>
      <c r="F21" s="38">
        <f t="shared" si="1"/>
        <v>0</v>
      </c>
      <c r="G21" s="22">
        <f t="shared" si="2"/>
        <v>0</v>
      </c>
    </row>
    <row r="22" spans="1:7" ht="30" customHeight="1" x14ac:dyDescent="0.25">
      <c r="A22" s="135" t="s">
        <v>233</v>
      </c>
      <c r="B22" s="23" t="s">
        <v>75</v>
      </c>
      <c r="C22" s="63">
        <v>9.1</v>
      </c>
      <c r="D22" s="63">
        <v>125.3</v>
      </c>
      <c r="E22" s="63">
        <v>0</v>
      </c>
      <c r="F22" s="38">
        <f t="shared" si="1"/>
        <v>134.4</v>
      </c>
      <c r="G22" s="22">
        <f t="shared" si="2"/>
        <v>0.13440000000000002</v>
      </c>
    </row>
    <row r="23" spans="1:7" ht="25.5" x14ac:dyDescent="0.25">
      <c r="A23" s="135" t="s">
        <v>230</v>
      </c>
      <c r="B23" s="23" t="s">
        <v>69</v>
      </c>
      <c r="C23" s="63">
        <v>1554.1</v>
      </c>
      <c r="D23" s="63">
        <v>0</v>
      </c>
      <c r="E23" s="63">
        <v>0</v>
      </c>
      <c r="F23" s="38">
        <f t="shared" si="1"/>
        <v>1554.1</v>
      </c>
      <c r="G23" s="22">
        <f t="shared" si="2"/>
        <v>1.5540999999999998</v>
      </c>
    </row>
    <row r="24" spans="1:7" x14ac:dyDescent="0.25">
      <c r="A24" s="135" t="s">
        <v>288</v>
      </c>
      <c r="B24" s="23" t="s">
        <v>185</v>
      </c>
      <c r="C24" s="63">
        <v>3.5</v>
      </c>
      <c r="D24" s="63">
        <v>0</v>
      </c>
      <c r="E24" s="63">
        <v>0</v>
      </c>
      <c r="F24" s="38">
        <f t="shared" si="1"/>
        <v>3.5</v>
      </c>
      <c r="G24" s="22">
        <f t="shared" si="2"/>
        <v>3.5000000000000001E-3</v>
      </c>
    </row>
    <row r="25" spans="1:7" ht="29.25" customHeight="1" x14ac:dyDescent="0.25">
      <c r="A25" s="135" t="s">
        <v>276</v>
      </c>
      <c r="B25" s="23" t="s">
        <v>161</v>
      </c>
      <c r="C25" s="63">
        <v>0</v>
      </c>
      <c r="D25" s="63">
        <v>0</v>
      </c>
      <c r="E25" s="63">
        <v>0</v>
      </c>
      <c r="F25" s="38">
        <f t="shared" si="1"/>
        <v>0</v>
      </c>
      <c r="G25" s="22">
        <f t="shared" si="2"/>
        <v>0</v>
      </c>
    </row>
    <row r="26" spans="1:7" ht="25.5" x14ac:dyDescent="0.25">
      <c r="A26" s="135" t="s">
        <v>243</v>
      </c>
      <c r="B26" s="23" t="s">
        <v>95</v>
      </c>
      <c r="C26" s="63">
        <v>2695</v>
      </c>
      <c r="D26" s="63">
        <v>0</v>
      </c>
      <c r="E26" s="63">
        <v>0</v>
      </c>
      <c r="F26" s="38">
        <f t="shared" si="1"/>
        <v>2695</v>
      </c>
      <c r="G26" s="22">
        <f t="shared" si="2"/>
        <v>2.6949999999999998</v>
      </c>
    </row>
    <row r="27" spans="1:7" ht="25.5" x14ac:dyDescent="0.25">
      <c r="A27" s="135" t="s">
        <v>292</v>
      </c>
      <c r="B27" s="23" t="s">
        <v>193</v>
      </c>
      <c r="C27" s="63">
        <v>18.3</v>
      </c>
      <c r="D27" s="63">
        <v>0</v>
      </c>
      <c r="E27" s="63">
        <v>0</v>
      </c>
      <c r="F27" s="38">
        <f t="shared" si="1"/>
        <v>18.3</v>
      </c>
      <c r="G27" s="22">
        <f t="shared" si="2"/>
        <v>1.83E-2</v>
      </c>
    </row>
    <row r="28" spans="1:7" ht="25.5" x14ac:dyDescent="0.25">
      <c r="A28" s="135" t="s">
        <v>228</v>
      </c>
      <c r="B28" s="23" t="s">
        <v>65</v>
      </c>
      <c r="C28" s="63">
        <v>2166.86</v>
      </c>
      <c r="D28" s="63">
        <v>0</v>
      </c>
      <c r="E28" s="63">
        <v>0</v>
      </c>
      <c r="F28" s="38">
        <f t="shared" si="1"/>
        <v>2166.86</v>
      </c>
      <c r="G28" s="22">
        <f t="shared" si="2"/>
        <v>2.1668600000000002</v>
      </c>
    </row>
    <row r="29" spans="1:7" x14ac:dyDescent="0.25">
      <c r="A29" s="135" t="s">
        <v>248</v>
      </c>
      <c r="B29" s="23" t="s">
        <v>105</v>
      </c>
      <c r="C29" s="63">
        <v>0</v>
      </c>
      <c r="D29" s="63">
        <v>5100</v>
      </c>
      <c r="E29" s="63">
        <v>0</v>
      </c>
      <c r="F29" s="38">
        <f t="shared" si="1"/>
        <v>5100</v>
      </c>
      <c r="G29" s="22">
        <f t="shared" si="2"/>
        <v>5.0999999999999996</v>
      </c>
    </row>
    <row r="30" spans="1:7" x14ac:dyDescent="0.25">
      <c r="A30" s="135" t="s">
        <v>258</v>
      </c>
      <c r="B30" s="23" t="s">
        <v>125</v>
      </c>
      <c r="C30" s="63">
        <v>377.9</v>
      </c>
      <c r="D30" s="63">
        <v>802.3</v>
      </c>
      <c r="E30" s="63">
        <v>0</v>
      </c>
      <c r="F30" s="38">
        <f t="shared" si="1"/>
        <v>1180.1999999999998</v>
      </c>
      <c r="G30" s="22">
        <f t="shared" si="2"/>
        <v>1.1801999999999999</v>
      </c>
    </row>
    <row r="31" spans="1:7" x14ac:dyDescent="0.25">
      <c r="A31" s="135" t="s">
        <v>216</v>
      </c>
      <c r="B31" s="23" t="s">
        <v>41</v>
      </c>
      <c r="C31" s="63">
        <v>87.4</v>
      </c>
      <c r="D31" s="63">
        <v>39578.980000000003</v>
      </c>
      <c r="E31" s="63">
        <v>0</v>
      </c>
      <c r="F31" s="38">
        <f t="shared" si="1"/>
        <v>39666.380000000005</v>
      </c>
      <c r="G31" s="22">
        <f t="shared" si="2"/>
        <v>39.666380000000004</v>
      </c>
    </row>
    <row r="32" spans="1:7" ht="25.5" x14ac:dyDescent="0.25">
      <c r="A32" s="135" t="s">
        <v>223</v>
      </c>
      <c r="B32" s="23" t="s">
        <v>55</v>
      </c>
      <c r="C32" s="63">
        <v>41693.5</v>
      </c>
      <c r="D32" s="63">
        <v>0</v>
      </c>
      <c r="E32" s="63">
        <v>0</v>
      </c>
      <c r="F32" s="38">
        <f t="shared" si="1"/>
        <v>41693.5</v>
      </c>
      <c r="G32" s="22">
        <f t="shared" si="2"/>
        <v>41.6935</v>
      </c>
    </row>
    <row r="33" spans="1:7" x14ac:dyDescent="0.25">
      <c r="A33" s="135" t="s">
        <v>242</v>
      </c>
      <c r="B33" s="23" t="s">
        <v>93</v>
      </c>
      <c r="C33" s="63">
        <v>7372</v>
      </c>
      <c r="D33" s="63">
        <v>0</v>
      </c>
      <c r="E33" s="63">
        <v>0</v>
      </c>
      <c r="F33" s="38">
        <f t="shared" si="1"/>
        <v>7372</v>
      </c>
      <c r="G33" s="22">
        <f t="shared" si="2"/>
        <v>7.3719999999999999</v>
      </c>
    </row>
    <row r="34" spans="1:7" x14ac:dyDescent="0.25">
      <c r="A34" s="135" t="s">
        <v>246</v>
      </c>
      <c r="B34" s="23" t="s">
        <v>101</v>
      </c>
      <c r="C34" s="63">
        <v>0</v>
      </c>
      <c r="D34" s="63">
        <v>870</v>
      </c>
      <c r="E34" s="63">
        <v>0</v>
      </c>
      <c r="F34" s="38">
        <f t="shared" si="1"/>
        <v>870</v>
      </c>
      <c r="G34" s="22">
        <f t="shared" si="2"/>
        <v>0.87</v>
      </c>
    </row>
    <row r="35" spans="1:7" ht="25.5" x14ac:dyDescent="0.25">
      <c r="A35" s="135" t="s">
        <v>234</v>
      </c>
      <c r="B35" s="23" t="s">
        <v>77</v>
      </c>
      <c r="C35" s="63">
        <v>0</v>
      </c>
      <c r="D35" s="63">
        <v>0</v>
      </c>
      <c r="E35" s="63">
        <v>0</v>
      </c>
      <c r="F35" s="38">
        <f t="shared" si="1"/>
        <v>0</v>
      </c>
      <c r="G35" s="22">
        <f t="shared" si="2"/>
        <v>0</v>
      </c>
    </row>
    <row r="36" spans="1:7" ht="31.5" customHeight="1" x14ac:dyDescent="0.25">
      <c r="A36" s="135" t="s">
        <v>252</v>
      </c>
      <c r="B36" s="23" t="s">
        <v>113</v>
      </c>
      <c r="C36" s="63">
        <v>1918</v>
      </c>
      <c r="D36" s="63">
        <v>0</v>
      </c>
      <c r="E36" s="63">
        <v>0</v>
      </c>
      <c r="F36" s="38">
        <f t="shared" si="1"/>
        <v>1918</v>
      </c>
      <c r="G36" s="22">
        <f t="shared" si="2"/>
        <v>1.9179999999999999</v>
      </c>
    </row>
    <row r="37" spans="1:7" x14ac:dyDescent="0.25">
      <c r="A37" s="135" t="s">
        <v>269</v>
      </c>
      <c r="B37" s="23" t="s">
        <v>147</v>
      </c>
      <c r="C37" s="63">
        <v>0</v>
      </c>
      <c r="D37" s="63">
        <v>369</v>
      </c>
      <c r="E37" s="63">
        <v>0</v>
      </c>
      <c r="F37" s="37">
        <f t="shared" si="1"/>
        <v>369</v>
      </c>
      <c r="G37" s="26">
        <f t="shared" si="2"/>
        <v>0.36899999999999999</v>
      </c>
    </row>
    <row r="38" spans="1:7" x14ac:dyDescent="0.25">
      <c r="A38" s="135" t="s">
        <v>217</v>
      </c>
      <c r="B38" s="23" t="s">
        <v>43</v>
      </c>
      <c r="C38" s="63">
        <v>314332.40000000002</v>
      </c>
      <c r="D38" s="63">
        <v>0</v>
      </c>
      <c r="E38" s="63">
        <v>0</v>
      </c>
      <c r="F38" s="38">
        <f t="shared" si="1"/>
        <v>314332.40000000002</v>
      </c>
      <c r="G38" s="22">
        <f t="shared" si="2"/>
        <v>314.33240000000001</v>
      </c>
    </row>
    <row r="39" spans="1:7" ht="29.25" customHeight="1" x14ac:dyDescent="0.25">
      <c r="A39" s="135" t="s">
        <v>244</v>
      </c>
      <c r="B39" s="23" t="s">
        <v>97</v>
      </c>
      <c r="C39" s="63">
        <v>4099.84</v>
      </c>
      <c r="D39" s="63">
        <v>670.16</v>
      </c>
      <c r="E39" s="63">
        <v>0</v>
      </c>
      <c r="F39" s="38">
        <f t="shared" ref="F39:F70" si="3">SUM(C39:E39)</f>
        <v>4770</v>
      </c>
      <c r="G39" s="22">
        <f t="shared" ref="G39:G70" si="4">F39/1000</f>
        <v>4.7699999999999996</v>
      </c>
    </row>
    <row r="40" spans="1:7" ht="27" customHeight="1" x14ac:dyDescent="0.25">
      <c r="A40" s="135" t="s">
        <v>227</v>
      </c>
      <c r="B40" s="23" t="s">
        <v>63</v>
      </c>
      <c r="C40" s="63">
        <v>256.31</v>
      </c>
      <c r="D40" s="63">
        <v>24665.3</v>
      </c>
      <c r="E40" s="63">
        <v>1</v>
      </c>
      <c r="F40" s="37">
        <f t="shared" si="3"/>
        <v>24922.61</v>
      </c>
      <c r="G40" s="26">
        <f t="shared" si="4"/>
        <v>24.922609999999999</v>
      </c>
    </row>
    <row r="41" spans="1:7" ht="40.5" customHeight="1" x14ac:dyDescent="0.25">
      <c r="A41" s="135" t="s">
        <v>260</v>
      </c>
      <c r="B41" s="23" t="s">
        <v>129</v>
      </c>
      <c r="C41" s="63">
        <v>0</v>
      </c>
      <c r="D41" s="63">
        <v>0</v>
      </c>
      <c r="E41" s="63">
        <v>0</v>
      </c>
      <c r="F41" s="38">
        <f t="shared" si="3"/>
        <v>0</v>
      </c>
      <c r="G41" s="22">
        <f t="shared" si="4"/>
        <v>0</v>
      </c>
    </row>
    <row r="42" spans="1:7" ht="25.5" x14ac:dyDescent="0.25">
      <c r="A42" s="135" t="s">
        <v>284</v>
      </c>
      <c r="B42" s="23" t="s">
        <v>177</v>
      </c>
      <c r="C42" s="63">
        <v>0</v>
      </c>
      <c r="D42" s="63">
        <v>0</v>
      </c>
      <c r="E42" s="63">
        <v>0</v>
      </c>
      <c r="F42" s="38">
        <f t="shared" si="3"/>
        <v>0</v>
      </c>
      <c r="G42" s="22">
        <f t="shared" si="4"/>
        <v>0</v>
      </c>
    </row>
    <row r="43" spans="1:7" ht="51" x14ac:dyDescent="0.25">
      <c r="A43" s="135" t="s">
        <v>294</v>
      </c>
      <c r="B43" s="23" t="s">
        <v>197</v>
      </c>
      <c r="C43" s="63">
        <v>1</v>
      </c>
      <c r="D43" s="63">
        <v>0</v>
      </c>
      <c r="E43" s="63">
        <v>0</v>
      </c>
      <c r="F43" s="38">
        <f t="shared" si="3"/>
        <v>1</v>
      </c>
      <c r="G43" s="22">
        <f t="shared" si="4"/>
        <v>1E-3</v>
      </c>
    </row>
    <row r="44" spans="1:7" ht="25.5" customHeight="1" x14ac:dyDescent="0.25">
      <c r="A44" s="135" t="s">
        <v>247</v>
      </c>
      <c r="B44" s="23" t="s">
        <v>103</v>
      </c>
      <c r="C44" s="63">
        <v>3568.75</v>
      </c>
      <c r="D44" s="63">
        <v>0</v>
      </c>
      <c r="E44" s="63">
        <v>0</v>
      </c>
      <c r="F44" s="38">
        <f t="shared" si="3"/>
        <v>3568.75</v>
      </c>
      <c r="G44" s="22">
        <f t="shared" si="4"/>
        <v>3.5687500000000001</v>
      </c>
    </row>
    <row r="45" spans="1:7" ht="25.5" x14ac:dyDescent="0.25">
      <c r="A45" s="135" t="s">
        <v>237</v>
      </c>
      <c r="B45" s="23" t="s">
        <v>83</v>
      </c>
      <c r="C45" s="63">
        <v>6084</v>
      </c>
      <c r="D45" s="63">
        <v>10042.200000000001</v>
      </c>
      <c r="E45" s="63">
        <v>0</v>
      </c>
      <c r="F45" s="38">
        <f t="shared" si="3"/>
        <v>16126.2</v>
      </c>
      <c r="G45" s="22">
        <f t="shared" si="4"/>
        <v>16.126200000000001</v>
      </c>
    </row>
    <row r="46" spans="1:7" ht="30.75" customHeight="1" x14ac:dyDescent="0.25">
      <c r="A46" s="135" t="s">
        <v>263</v>
      </c>
      <c r="B46" s="23" t="s">
        <v>135</v>
      </c>
      <c r="C46" s="63">
        <v>764.1</v>
      </c>
      <c r="D46" s="63">
        <v>116.2</v>
      </c>
      <c r="E46" s="63">
        <v>0</v>
      </c>
      <c r="F46" s="38">
        <f t="shared" si="3"/>
        <v>880.30000000000007</v>
      </c>
      <c r="G46" s="22">
        <f t="shared" si="4"/>
        <v>0.88030000000000008</v>
      </c>
    </row>
    <row r="47" spans="1:7" x14ac:dyDescent="0.25">
      <c r="A47" s="135" t="s">
        <v>264</v>
      </c>
      <c r="B47" s="23" t="s">
        <v>137</v>
      </c>
      <c r="C47" s="63">
        <v>239</v>
      </c>
      <c r="D47" s="63">
        <v>591.70000000000005</v>
      </c>
      <c r="E47" s="63">
        <v>0</v>
      </c>
      <c r="F47" s="38">
        <f t="shared" si="3"/>
        <v>830.7</v>
      </c>
      <c r="G47" s="22">
        <f t="shared" si="4"/>
        <v>0.83069999999999999</v>
      </c>
    </row>
    <row r="48" spans="1:7" x14ac:dyDescent="0.25">
      <c r="A48" s="135" t="s">
        <v>267</v>
      </c>
      <c r="B48" s="23" t="s">
        <v>143</v>
      </c>
      <c r="C48" s="63">
        <v>0</v>
      </c>
      <c r="D48" s="63">
        <v>0</v>
      </c>
      <c r="E48" s="63">
        <v>0</v>
      </c>
      <c r="F48" s="38">
        <f t="shared" si="3"/>
        <v>0</v>
      </c>
      <c r="G48" s="22">
        <f t="shared" si="4"/>
        <v>0</v>
      </c>
    </row>
    <row r="49" spans="1:7" ht="25.5" x14ac:dyDescent="0.25">
      <c r="A49" s="135" t="s">
        <v>290</v>
      </c>
      <c r="B49" s="23" t="s">
        <v>189</v>
      </c>
      <c r="C49" s="63">
        <v>3</v>
      </c>
      <c r="D49" s="63">
        <v>0</v>
      </c>
      <c r="E49" s="63">
        <v>0</v>
      </c>
      <c r="F49" s="38">
        <f t="shared" si="3"/>
        <v>3</v>
      </c>
      <c r="G49" s="22">
        <f t="shared" si="4"/>
        <v>3.0000000000000001E-3</v>
      </c>
    </row>
    <row r="50" spans="1:7" ht="25.5" x14ac:dyDescent="0.25">
      <c r="A50" s="135" t="s">
        <v>256</v>
      </c>
      <c r="B50" s="23" t="s">
        <v>121</v>
      </c>
      <c r="C50" s="63">
        <v>317.60000000000002</v>
      </c>
      <c r="D50" s="63">
        <v>0</v>
      </c>
      <c r="E50" s="63">
        <v>0</v>
      </c>
      <c r="F50" s="38">
        <f t="shared" si="3"/>
        <v>317.60000000000002</v>
      </c>
      <c r="G50" s="22">
        <f t="shared" si="4"/>
        <v>0.31760000000000005</v>
      </c>
    </row>
    <row r="51" spans="1:7" ht="25.5" x14ac:dyDescent="0.25">
      <c r="A51" s="135" t="s">
        <v>297</v>
      </c>
      <c r="B51" s="23" t="s">
        <v>203</v>
      </c>
      <c r="C51" s="63">
        <v>4.8</v>
      </c>
      <c r="D51" s="63">
        <v>0</v>
      </c>
      <c r="E51" s="63">
        <v>0</v>
      </c>
      <c r="F51" s="38">
        <f t="shared" si="3"/>
        <v>4.8</v>
      </c>
      <c r="G51" s="22">
        <f t="shared" si="4"/>
        <v>4.7999999999999996E-3</v>
      </c>
    </row>
    <row r="52" spans="1:7" x14ac:dyDescent="0.25">
      <c r="A52" s="135" t="s">
        <v>254</v>
      </c>
      <c r="B52" s="23" t="s">
        <v>117</v>
      </c>
      <c r="C52" s="63">
        <v>872.54</v>
      </c>
      <c r="D52" s="63">
        <v>2567.21</v>
      </c>
      <c r="E52" s="63">
        <v>0</v>
      </c>
      <c r="F52" s="38">
        <f t="shared" si="3"/>
        <v>3439.75</v>
      </c>
      <c r="G52" s="22">
        <f t="shared" si="4"/>
        <v>3.4397500000000001</v>
      </c>
    </row>
    <row r="53" spans="1:7" ht="51" x14ac:dyDescent="0.25">
      <c r="A53" s="135" t="s">
        <v>262</v>
      </c>
      <c r="B53" s="23" t="s">
        <v>133</v>
      </c>
      <c r="C53" s="63">
        <v>0</v>
      </c>
      <c r="D53" s="63">
        <v>1045.7</v>
      </c>
      <c r="E53" s="63">
        <v>0</v>
      </c>
      <c r="F53" s="38">
        <f t="shared" si="3"/>
        <v>1045.7</v>
      </c>
      <c r="G53" s="22">
        <f t="shared" si="4"/>
        <v>1.0457000000000001</v>
      </c>
    </row>
    <row r="54" spans="1:7" ht="21" customHeight="1" x14ac:dyDescent="0.25">
      <c r="A54" s="135" t="s">
        <v>286</v>
      </c>
      <c r="B54" s="23" t="s">
        <v>181</v>
      </c>
      <c r="C54" s="63">
        <v>0</v>
      </c>
      <c r="D54" s="63">
        <v>48.7</v>
      </c>
      <c r="E54" s="63">
        <v>0</v>
      </c>
      <c r="F54" s="38">
        <f t="shared" si="3"/>
        <v>48.7</v>
      </c>
      <c r="G54" s="22">
        <f t="shared" si="4"/>
        <v>4.87E-2</v>
      </c>
    </row>
    <row r="55" spans="1:7" ht="29.25" customHeight="1" x14ac:dyDescent="0.25">
      <c r="A55" s="135" t="s">
        <v>272</v>
      </c>
      <c r="B55" s="23" t="s">
        <v>153</v>
      </c>
      <c r="C55" s="63">
        <v>30.5</v>
      </c>
      <c r="D55" s="63">
        <v>47.11</v>
      </c>
      <c r="E55" s="63">
        <v>0</v>
      </c>
      <c r="F55" s="38">
        <f t="shared" si="3"/>
        <v>77.61</v>
      </c>
      <c r="G55" s="22">
        <f t="shared" si="4"/>
        <v>7.7609999999999998E-2</v>
      </c>
    </row>
    <row r="56" spans="1:7" ht="38.25" x14ac:dyDescent="0.25">
      <c r="A56" s="135" t="s">
        <v>279</v>
      </c>
      <c r="B56" s="23" t="s">
        <v>167</v>
      </c>
      <c r="C56" s="63">
        <v>0</v>
      </c>
      <c r="D56" s="63">
        <v>0</v>
      </c>
      <c r="E56" s="63">
        <v>0</v>
      </c>
      <c r="F56" s="38">
        <f t="shared" si="3"/>
        <v>0</v>
      </c>
      <c r="G56" s="22">
        <f t="shared" si="4"/>
        <v>0</v>
      </c>
    </row>
    <row r="57" spans="1:7" ht="38.25" x14ac:dyDescent="0.25">
      <c r="A57" s="135" t="s">
        <v>265</v>
      </c>
      <c r="B57" s="23" t="s">
        <v>139</v>
      </c>
      <c r="C57" s="63">
        <v>0</v>
      </c>
      <c r="D57" s="63">
        <v>541</v>
      </c>
      <c r="E57" s="63">
        <v>0</v>
      </c>
      <c r="F57" s="38">
        <f t="shared" si="3"/>
        <v>541</v>
      </c>
      <c r="G57" s="22">
        <f t="shared" si="4"/>
        <v>0.54100000000000004</v>
      </c>
    </row>
    <row r="58" spans="1:7" ht="25.5" x14ac:dyDescent="0.25">
      <c r="A58" s="135" t="s">
        <v>299</v>
      </c>
      <c r="B58" s="23" t="s">
        <v>207</v>
      </c>
      <c r="C58" s="63">
        <v>0</v>
      </c>
      <c r="D58" s="63">
        <v>0</v>
      </c>
      <c r="E58" s="63">
        <v>0</v>
      </c>
      <c r="F58" s="38">
        <f t="shared" si="3"/>
        <v>0</v>
      </c>
      <c r="G58" s="22">
        <f t="shared" si="4"/>
        <v>0</v>
      </c>
    </row>
    <row r="59" spans="1:7" ht="25.5" x14ac:dyDescent="0.25">
      <c r="A59" s="135" t="s">
        <v>301</v>
      </c>
      <c r="B59" s="23" t="s">
        <v>211</v>
      </c>
      <c r="C59" s="63">
        <v>0</v>
      </c>
      <c r="D59" s="63">
        <v>0</v>
      </c>
      <c r="E59" s="63">
        <v>0</v>
      </c>
      <c r="F59" s="38">
        <f t="shared" si="3"/>
        <v>0</v>
      </c>
      <c r="G59" s="22">
        <f t="shared" si="4"/>
        <v>0</v>
      </c>
    </row>
    <row r="60" spans="1:7" ht="38.25" x14ac:dyDescent="0.25">
      <c r="A60" s="135" t="s">
        <v>259</v>
      </c>
      <c r="B60" s="23" t="s">
        <v>127</v>
      </c>
      <c r="C60" s="63">
        <v>1156.55</v>
      </c>
      <c r="D60" s="63">
        <v>12.56</v>
      </c>
      <c r="E60" s="63">
        <v>0</v>
      </c>
      <c r="F60" s="38">
        <f t="shared" si="3"/>
        <v>1169.1099999999999</v>
      </c>
      <c r="G60" s="22">
        <f t="shared" si="4"/>
        <v>1.1691099999999999</v>
      </c>
    </row>
    <row r="61" spans="1:7" ht="25.5" x14ac:dyDescent="0.25">
      <c r="A61" s="135" t="s">
        <v>295</v>
      </c>
      <c r="B61" s="23" t="s">
        <v>199</v>
      </c>
      <c r="C61" s="63">
        <v>0</v>
      </c>
      <c r="D61" s="63">
        <v>0</v>
      </c>
      <c r="E61" s="63">
        <v>0</v>
      </c>
      <c r="F61" s="37">
        <f t="shared" si="3"/>
        <v>0</v>
      </c>
      <c r="G61" s="26">
        <f t="shared" si="4"/>
        <v>0</v>
      </c>
    </row>
    <row r="62" spans="1:7" ht="25.5" x14ac:dyDescent="0.25">
      <c r="A62" s="135" t="s">
        <v>271</v>
      </c>
      <c r="B62" s="23" t="s">
        <v>151</v>
      </c>
      <c r="C62" s="63">
        <v>7.1</v>
      </c>
      <c r="D62" s="63">
        <v>0</v>
      </c>
      <c r="E62" s="63">
        <v>0</v>
      </c>
      <c r="F62" s="37">
        <f t="shared" si="3"/>
        <v>7.1</v>
      </c>
      <c r="G62" s="26">
        <f t="shared" si="4"/>
        <v>7.0999999999999995E-3</v>
      </c>
    </row>
    <row r="63" spans="1:7" x14ac:dyDescent="0.25">
      <c r="A63" s="135" t="s">
        <v>253</v>
      </c>
      <c r="B63" s="23" t="s">
        <v>115</v>
      </c>
      <c r="C63" s="63">
        <v>0</v>
      </c>
      <c r="D63" s="63">
        <v>0</v>
      </c>
      <c r="E63" s="63">
        <v>0</v>
      </c>
      <c r="F63" s="38">
        <f t="shared" si="3"/>
        <v>0</v>
      </c>
      <c r="G63" s="22">
        <f t="shared" si="4"/>
        <v>0</v>
      </c>
    </row>
    <row r="64" spans="1:7" ht="41.25" customHeight="1" x14ac:dyDescent="0.25">
      <c r="A64" s="135" t="s">
        <v>273</v>
      </c>
      <c r="B64" s="23" t="s">
        <v>155</v>
      </c>
      <c r="C64" s="63">
        <v>181.5</v>
      </c>
      <c r="D64" s="63">
        <v>0</v>
      </c>
      <c r="E64" s="63">
        <v>0</v>
      </c>
      <c r="F64" s="38">
        <f t="shared" si="3"/>
        <v>181.5</v>
      </c>
      <c r="G64" s="26">
        <f t="shared" si="4"/>
        <v>0.18149999999999999</v>
      </c>
    </row>
    <row r="65" spans="1:7" ht="63.75" x14ac:dyDescent="0.25">
      <c r="A65" s="135" t="s">
        <v>225</v>
      </c>
      <c r="B65" s="23" t="s">
        <v>59</v>
      </c>
      <c r="C65" s="63">
        <v>1328.8</v>
      </c>
      <c r="D65" s="63">
        <v>0</v>
      </c>
      <c r="E65" s="63">
        <v>0</v>
      </c>
      <c r="F65" s="37">
        <f t="shared" si="3"/>
        <v>1328.8</v>
      </c>
      <c r="G65" s="26">
        <f t="shared" si="4"/>
        <v>1.3288</v>
      </c>
    </row>
    <row r="66" spans="1:7" x14ac:dyDescent="0.25">
      <c r="A66" s="135" t="s">
        <v>291</v>
      </c>
      <c r="B66" s="23" t="s">
        <v>191</v>
      </c>
      <c r="C66" s="63">
        <v>24</v>
      </c>
      <c r="D66" s="63">
        <v>0</v>
      </c>
      <c r="E66" s="63">
        <v>0</v>
      </c>
      <c r="F66" s="38">
        <f t="shared" si="3"/>
        <v>24</v>
      </c>
      <c r="G66" s="22">
        <f t="shared" si="4"/>
        <v>2.4E-2</v>
      </c>
    </row>
    <row r="67" spans="1:7" x14ac:dyDescent="0.25">
      <c r="A67" s="135" t="s">
        <v>298</v>
      </c>
      <c r="B67" s="23" t="s">
        <v>205</v>
      </c>
      <c r="C67" s="63">
        <v>0</v>
      </c>
      <c r="D67" s="63">
        <v>3.1</v>
      </c>
      <c r="E67" s="63">
        <v>0</v>
      </c>
      <c r="F67" s="38">
        <f t="shared" si="3"/>
        <v>3.1</v>
      </c>
      <c r="G67" s="22">
        <f t="shared" si="4"/>
        <v>3.0999999999999999E-3</v>
      </c>
    </row>
    <row r="68" spans="1:7" x14ac:dyDescent="0.25">
      <c r="A68" s="135" t="s">
        <v>224</v>
      </c>
      <c r="B68" s="23" t="s">
        <v>57</v>
      </c>
      <c r="C68" s="63">
        <v>0</v>
      </c>
      <c r="D68" s="63">
        <v>607.44000000000005</v>
      </c>
      <c r="E68" s="63">
        <v>0</v>
      </c>
      <c r="F68" s="38">
        <f t="shared" si="3"/>
        <v>607.44000000000005</v>
      </c>
      <c r="G68" s="22">
        <f t="shared" si="4"/>
        <v>0.60744000000000009</v>
      </c>
    </row>
    <row r="69" spans="1:7" ht="25.5" x14ac:dyDescent="0.25">
      <c r="A69" s="135" t="s">
        <v>236</v>
      </c>
      <c r="B69" s="23" t="s">
        <v>81</v>
      </c>
      <c r="C69" s="63">
        <v>2572.7600000000002</v>
      </c>
      <c r="D69" s="63">
        <v>0</v>
      </c>
      <c r="E69" s="63">
        <v>0</v>
      </c>
      <c r="F69" s="37">
        <f t="shared" si="3"/>
        <v>2572.7600000000002</v>
      </c>
      <c r="G69" s="26">
        <f t="shared" si="4"/>
        <v>2.5727600000000002</v>
      </c>
    </row>
    <row r="70" spans="1:7" x14ac:dyDescent="0.25">
      <c r="A70" s="135" t="s">
        <v>302</v>
      </c>
      <c r="B70" s="23" t="s">
        <v>213</v>
      </c>
      <c r="C70" s="63">
        <v>0</v>
      </c>
      <c r="D70" s="63">
        <v>0</v>
      </c>
      <c r="E70" s="63">
        <v>0</v>
      </c>
      <c r="F70" s="37">
        <f t="shared" si="3"/>
        <v>0</v>
      </c>
      <c r="G70" s="26">
        <f t="shared" si="4"/>
        <v>0</v>
      </c>
    </row>
    <row r="71" spans="1:7" ht="27" customHeight="1" x14ac:dyDescent="0.25">
      <c r="A71" s="135" t="s">
        <v>245</v>
      </c>
      <c r="B71" s="23" t="s">
        <v>99</v>
      </c>
      <c r="C71" s="63">
        <v>503</v>
      </c>
      <c r="D71" s="63">
        <v>0</v>
      </c>
      <c r="E71" s="63">
        <v>0</v>
      </c>
      <c r="F71" s="38">
        <f t="shared" ref="F71:F96" si="5">SUM(C71:E71)</f>
        <v>503</v>
      </c>
      <c r="G71" s="22">
        <f t="shared" ref="G71:G96" si="6">F71/1000</f>
        <v>0.503</v>
      </c>
    </row>
    <row r="72" spans="1:7" ht="39.75" customHeight="1" x14ac:dyDescent="0.25">
      <c r="A72" s="135" t="s">
        <v>266</v>
      </c>
      <c r="B72" s="23" t="s">
        <v>141</v>
      </c>
      <c r="C72" s="63">
        <v>457.35</v>
      </c>
      <c r="D72" s="63">
        <v>0</v>
      </c>
      <c r="E72" s="63">
        <v>0</v>
      </c>
      <c r="F72" s="38">
        <f t="shared" si="5"/>
        <v>457.35</v>
      </c>
      <c r="G72" s="22">
        <f t="shared" si="6"/>
        <v>0.45735000000000003</v>
      </c>
    </row>
    <row r="73" spans="1:7" ht="35.25" customHeight="1" x14ac:dyDescent="0.25">
      <c r="A73" s="135" t="s">
        <v>268</v>
      </c>
      <c r="B73" s="23" t="s">
        <v>145</v>
      </c>
      <c r="C73" s="63">
        <v>0.5</v>
      </c>
      <c r="D73" s="63">
        <v>18.2</v>
      </c>
      <c r="E73" s="63">
        <v>0</v>
      </c>
      <c r="F73" s="38">
        <f t="shared" si="5"/>
        <v>18.7</v>
      </c>
      <c r="G73" s="22">
        <f t="shared" si="6"/>
        <v>1.8699999999999998E-2</v>
      </c>
    </row>
    <row r="74" spans="1:7" ht="25.5" x14ac:dyDescent="0.25">
      <c r="A74" s="135" t="s">
        <v>282</v>
      </c>
      <c r="B74" s="23" t="s">
        <v>173</v>
      </c>
      <c r="C74" s="63">
        <v>72</v>
      </c>
      <c r="D74" s="63">
        <v>4</v>
      </c>
      <c r="E74" s="63">
        <v>0</v>
      </c>
      <c r="F74" s="37">
        <f t="shared" si="5"/>
        <v>76</v>
      </c>
      <c r="G74" s="26">
        <f t="shared" si="6"/>
        <v>7.5999999999999998E-2</v>
      </c>
    </row>
    <row r="75" spans="1:7" ht="25.5" x14ac:dyDescent="0.25">
      <c r="A75" s="135" t="s">
        <v>275</v>
      </c>
      <c r="B75" s="23" t="s">
        <v>159</v>
      </c>
      <c r="C75" s="63">
        <v>213</v>
      </c>
      <c r="D75" s="63">
        <v>0</v>
      </c>
      <c r="E75" s="63">
        <v>0</v>
      </c>
      <c r="F75" s="38">
        <f t="shared" si="5"/>
        <v>213</v>
      </c>
      <c r="G75" s="22">
        <f t="shared" si="6"/>
        <v>0.21299999999999999</v>
      </c>
    </row>
    <row r="76" spans="1:7" ht="25.5" x14ac:dyDescent="0.25">
      <c r="A76" s="135" t="s">
        <v>293</v>
      </c>
      <c r="B76" s="23" t="s">
        <v>195</v>
      </c>
      <c r="C76" s="63">
        <v>0</v>
      </c>
      <c r="D76" s="63">
        <v>0</v>
      </c>
      <c r="E76" s="63">
        <v>0</v>
      </c>
      <c r="F76" s="38">
        <f t="shared" si="5"/>
        <v>0</v>
      </c>
      <c r="G76" s="22">
        <f t="shared" si="6"/>
        <v>0</v>
      </c>
    </row>
    <row r="77" spans="1:7" x14ac:dyDescent="0.25">
      <c r="A77" s="135" t="s">
        <v>239</v>
      </c>
      <c r="B77" s="23" t="s">
        <v>87</v>
      </c>
      <c r="C77" s="63">
        <v>0</v>
      </c>
      <c r="D77" s="63">
        <v>0</v>
      </c>
      <c r="E77" s="63">
        <v>0</v>
      </c>
      <c r="F77" s="38">
        <f t="shared" si="5"/>
        <v>0</v>
      </c>
      <c r="G77" s="22">
        <f t="shared" si="6"/>
        <v>0</v>
      </c>
    </row>
    <row r="78" spans="1:7" x14ac:dyDescent="0.25">
      <c r="A78" s="135" t="s">
        <v>240</v>
      </c>
      <c r="B78" s="23" t="s">
        <v>89</v>
      </c>
      <c r="C78" s="63">
        <v>6272.6</v>
      </c>
      <c r="D78" s="63">
        <v>0</v>
      </c>
      <c r="E78" s="63">
        <v>0</v>
      </c>
      <c r="F78" s="37">
        <f t="shared" si="5"/>
        <v>6272.6</v>
      </c>
      <c r="G78" s="26">
        <f t="shared" si="6"/>
        <v>6.2726000000000006</v>
      </c>
    </row>
    <row r="79" spans="1:7" x14ac:dyDescent="0.25">
      <c r="A79" s="135" t="s">
        <v>274</v>
      </c>
      <c r="B79" s="23" t="s">
        <v>157</v>
      </c>
      <c r="C79" s="63">
        <v>207.6</v>
      </c>
      <c r="D79" s="63">
        <v>0</v>
      </c>
      <c r="E79" s="63">
        <v>0</v>
      </c>
      <c r="F79" s="38">
        <f t="shared" si="5"/>
        <v>207.6</v>
      </c>
      <c r="G79" s="22">
        <f t="shared" si="6"/>
        <v>0.20760000000000001</v>
      </c>
    </row>
    <row r="80" spans="1:7" x14ac:dyDescent="0.25">
      <c r="A80" s="135" t="s">
        <v>249</v>
      </c>
      <c r="B80" s="23" t="s">
        <v>107</v>
      </c>
      <c r="C80" s="63">
        <v>1537.5</v>
      </c>
      <c r="D80" s="63">
        <v>0</v>
      </c>
      <c r="E80" s="63">
        <v>0</v>
      </c>
      <c r="F80" s="38">
        <f t="shared" si="5"/>
        <v>1537.5</v>
      </c>
      <c r="G80" s="22">
        <f t="shared" si="6"/>
        <v>1.5375000000000001</v>
      </c>
    </row>
    <row r="81" spans="1:7" ht="29.25" customHeight="1" x14ac:dyDescent="0.25">
      <c r="A81" s="135" t="s">
        <v>277</v>
      </c>
      <c r="B81" s="23" t="s">
        <v>163</v>
      </c>
      <c r="C81" s="63">
        <v>82</v>
      </c>
      <c r="D81" s="63">
        <v>114.16</v>
      </c>
      <c r="E81" s="63">
        <v>0</v>
      </c>
      <c r="F81" s="38">
        <f t="shared" si="5"/>
        <v>196.16</v>
      </c>
      <c r="G81" s="22">
        <f t="shared" si="6"/>
        <v>0.19616</v>
      </c>
    </row>
    <row r="82" spans="1:7" ht="25.5" x14ac:dyDescent="0.25">
      <c r="A82" s="135" t="s">
        <v>270</v>
      </c>
      <c r="B82" s="23" t="s">
        <v>149</v>
      </c>
      <c r="C82" s="63">
        <v>367.84</v>
      </c>
      <c r="D82" s="63">
        <v>0</v>
      </c>
      <c r="E82" s="63">
        <v>0</v>
      </c>
      <c r="F82" s="38">
        <f t="shared" si="5"/>
        <v>367.84</v>
      </c>
      <c r="G82" s="22">
        <f t="shared" si="6"/>
        <v>0.36784</v>
      </c>
    </row>
    <row r="83" spans="1:7" ht="25.5" x14ac:dyDescent="0.25">
      <c r="A83" s="135" t="s">
        <v>255</v>
      </c>
      <c r="B83" s="23" t="s">
        <v>119</v>
      </c>
      <c r="C83" s="63">
        <v>2509.85</v>
      </c>
      <c r="D83" s="63">
        <v>0</v>
      </c>
      <c r="E83" s="63">
        <v>0</v>
      </c>
      <c r="F83" s="38">
        <f t="shared" si="5"/>
        <v>2509.85</v>
      </c>
      <c r="G83" s="22">
        <f t="shared" si="6"/>
        <v>2.5098499999999997</v>
      </c>
    </row>
    <row r="84" spans="1:7" x14ac:dyDescent="0.25">
      <c r="A84" s="135" t="s">
        <v>235</v>
      </c>
      <c r="B84" s="23" t="s">
        <v>79</v>
      </c>
      <c r="C84" s="63">
        <v>14</v>
      </c>
      <c r="D84" s="63">
        <v>0</v>
      </c>
      <c r="E84" s="63">
        <v>0</v>
      </c>
      <c r="F84" s="38">
        <f t="shared" si="5"/>
        <v>14</v>
      </c>
      <c r="G84" s="22">
        <f t="shared" si="6"/>
        <v>1.4E-2</v>
      </c>
    </row>
    <row r="85" spans="1:7" ht="25.5" x14ac:dyDescent="0.25">
      <c r="A85" s="135" t="s">
        <v>261</v>
      </c>
      <c r="B85" s="23" t="s">
        <v>131</v>
      </c>
      <c r="C85" s="63">
        <v>1095.3</v>
      </c>
      <c r="D85" s="63">
        <v>0</v>
      </c>
      <c r="E85" s="63">
        <v>0</v>
      </c>
      <c r="F85" s="38">
        <f t="shared" si="5"/>
        <v>1095.3</v>
      </c>
      <c r="G85" s="22">
        <f t="shared" si="6"/>
        <v>1.0952999999999999</v>
      </c>
    </row>
    <row r="86" spans="1:7" x14ac:dyDescent="0.25">
      <c r="A86" s="135" t="s">
        <v>283</v>
      </c>
      <c r="B86" s="23" t="s">
        <v>175</v>
      </c>
      <c r="C86" s="63">
        <v>75</v>
      </c>
      <c r="D86" s="63">
        <v>0</v>
      </c>
      <c r="E86" s="63">
        <v>0</v>
      </c>
      <c r="F86" s="38">
        <f t="shared" si="5"/>
        <v>75</v>
      </c>
      <c r="G86" s="22">
        <f t="shared" si="6"/>
        <v>7.4999999999999997E-2</v>
      </c>
    </row>
    <row r="87" spans="1:7" x14ac:dyDescent="0.25">
      <c r="A87" s="135" t="s">
        <v>226</v>
      </c>
      <c r="B87" s="23" t="s">
        <v>61</v>
      </c>
      <c r="C87" s="63">
        <v>43</v>
      </c>
      <c r="D87" s="63">
        <v>26</v>
      </c>
      <c r="E87" s="63">
        <v>0</v>
      </c>
      <c r="F87" s="38">
        <f t="shared" si="5"/>
        <v>69</v>
      </c>
      <c r="G87" s="22">
        <f t="shared" si="6"/>
        <v>6.9000000000000006E-2</v>
      </c>
    </row>
    <row r="88" spans="1:7" ht="27" customHeight="1" x14ac:dyDescent="0.25">
      <c r="A88" s="135" t="s">
        <v>289</v>
      </c>
      <c r="B88" s="23" t="s">
        <v>187</v>
      </c>
      <c r="C88" s="63">
        <v>27</v>
      </c>
      <c r="D88" s="63">
        <v>0</v>
      </c>
      <c r="E88" s="63">
        <v>0</v>
      </c>
      <c r="F88" s="38">
        <f t="shared" si="5"/>
        <v>27</v>
      </c>
      <c r="G88" s="22">
        <f t="shared" si="6"/>
        <v>2.7E-2</v>
      </c>
    </row>
    <row r="89" spans="1:7" ht="28.5" customHeight="1" x14ac:dyDescent="0.25">
      <c r="A89" s="135" t="s">
        <v>232</v>
      </c>
      <c r="B89" s="23" t="s">
        <v>73</v>
      </c>
      <c r="C89" s="63">
        <v>642</v>
      </c>
      <c r="D89" s="63">
        <v>2190</v>
      </c>
      <c r="E89" s="63">
        <v>0</v>
      </c>
      <c r="F89" s="37">
        <f t="shared" si="5"/>
        <v>2832</v>
      </c>
      <c r="G89" s="26">
        <f t="shared" si="6"/>
        <v>2.8319999999999999</v>
      </c>
    </row>
    <row r="90" spans="1:7" ht="40.5" customHeight="1" x14ac:dyDescent="0.25">
      <c r="A90" s="135" t="s">
        <v>281</v>
      </c>
      <c r="B90" s="23" t="s">
        <v>171</v>
      </c>
      <c r="C90" s="63">
        <v>55.8</v>
      </c>
      <c r="D90" s="63">
        <v>17.3</v>
      </c>
      <c r="E90" s="63">
        <v>0</v>
      </c>
      <c r="F90" s="38">
        <f t="shared" si="5"/>
        <v>73.099999999999994</v>
      </c>
      <c r="G90" s="22">
        <f t="shared" si="6"/>
        <v>7.3099999999999998E-2</v>
      </c>
    </row>
    <row r="91" spans="1:7" ht="25.5" x14ac:dyDescent="0.25">
      <c r="A91" s="135" t="s">
        <v>285</v>
      </c>
      <c r="B91" s="23" t="s">
        <v>179</v>
      </c>
      <c r="C91" s="63">
        <v>0</v>
      </c>
      <c r="D91" s="63">
        <v>50.3</v>
      </c>
      <c r="E91" s="63">
        <v>0</v>
      </c>
      <c r="F91" s="38">
        <f t="shared" si="5"/>
        <v>50.3</v>
      </c>
      <c r="G91" s="22">
        <f t="shared" si="6"/>
        <v>5.0299999999999997E-2</v>
      </c>
    </row>
    <row r="92" spans="1:7" ht="25.5" x14ac:dyDescent="0.25">
      <c r="A92" s="135" t="s">
        <v>257</v>
      </c>
      <c r="B92" s="23" t="s">
        <v>123</v>
      </c>
      <c r="C92" s="63">
        <v>2034</v>
      </c>
      <c r="D92" s="63">
        <v>0</v>
      </c>
      <c r="E92" s="63">
        <v>0</v>
      </c>
      <c r="F92" s="38">
        <f t="shared" si="5"/>
        <v>2034</v>
      </c>
      <c r="G92" s="22">
        <f t="shared" si="6"/>
        <v>2.0339999999999998</v>
      </c>
    </row>
    <row r="93" spans="1:7" x14ac:dyDescent="0.25">
      <c r="A93" s="135" t="s">
        <v>296</v>
      </c>
      <c r="B93" s="23" t="s">
        <v>201</v>
      </c>
      <c r="C93" s="63">
        <v>0</v>
      </c>
      <c r="D93" s="63">
        <v>5.3</v>
      </c>
      <c r="E93" s="63">
        <v>0</v>
      </c>
      <c r="F93" s="38">
        <f t="shared" si="5"/>
        <v>5.3</v>
      </c>
      <c r="G93" s="22">
        <f t="shared" si="6"/>
        <v>5.3E-3</v>
      </c>
    </row>
    <row r="94" spans="1:7" ht="51" x14ac:dyDescent="0.25">
      <c r="A94" s="135" t="s">
        <v>241</v>
      </c>
      <c r="B94" s="23" t="s">
        <v>91</v>
      </c>
      <c r="C94" s="63">
        <v>7724</v>
      </c>
      <c r="D94" s="63">
        <v>16</v>
      </c>
      <c r="E94" s="63">
        <v>0</v>
      </c>
      <c r="F94" s="38">
        <f t="shared" si="5"/>
        <v>7740</v>
      </c>
      <c r="G94" s="22">
        <f t="shared" si="6"/>
        <v>7.74</v>
      </c>
    </row>
    <row r="95" spans="1:7" ht="39.75" customHeight="1" x14ac:dyDescent="0.25">
      <c r="A95" s="135" t="s">
        <v>238</v>
      </c>
      <c r="B95" s="23" t="s">
        <v>85</v>
      </c>
      <c r="C95" s="63">
        <v>13136.91</v>
      </c>
      <c r="D95" s="63">
        <v>1125.71</v>
      </c>
      <c r="E95" s="63">
        <v>0</v>
      </c>
      <c r="F95" s="38">
        <f t="shared" si="5"/>
        <v>14262.619999999999</v>
      </c>
      <c r="G95" s="22">
        <f t="shared" si="6"/>
        <v>14.262619999999998</v>
      </c>
    </row>
    <row r="96" spans="1:7" ht="25.5" x14ac:dyDescent="0.25">
      <c r="A96" s="135" t="s">
        <v>280</v>
      </c>
      <c r="B96" s="23" t="s">
        <v>169</v>
      </c>
      <c r="C96" s="63">
        <v>10.6</v>
      </c>
      <c r="D96" s="63">
        <v>122.95</v>
      </c>
      <c r="E96" s="63">
        <v>0</v>
      </c>
      <c r="F96" s="38">
        <f t="shared" si="5"/>
        <v>133.55000000000001</v>
      </c>
      <c r="G96" s="22">
        <f t="shared" si="6"/>
        <v>0.13355</v>
      </c>
    </row>
    <row r="97" spans="3:7" x14ac:dyDescent="0.25">
      <c r="C97" s="25">
        <f>SUM(C8:C96)</f>
        <v>2041755.5600000012</v>
      </c>
      <c r="D97" s="25">
        <f>SUM(D8:D96)</f>
        <v>151208.88000000003</v>
      </c>
      <c r="E97" s="25">
        <f>SUM(E8:E96)</f>
        <v>1</v>
      </c>
      <c r="F97" s="25">
        <f>SUM(F8:F96)</f>
        <v>2192965.44</v>
      </c>
      <c r="G97" s="25">
        <f>SUM(G8:G96)</f>
        <v>2192.9654399999995</v>
      </c>
    </row>
    <row r="98" spans="3:7" x14ac:dyDescent="0.25">
      <c r="C98" s="25">
        <f>C7/1000</f>
        <v>2041.7555600000012</v>
      </c>
      <c r="D98" s="25">
        <f t="shared" ref="D98:G98" si="7">D7/1000</f>
        <v>151.20888000000002</v>
      </c>
      <c r="E98" s="25">
        <f t="shared" si="7"/>
        <v>1E-3</v>
      </c>
      <c r="F98" s="25">
        <f t="shared" si="7"/>
        <v>2192.9654400000013</v>
      </c>
      <c r="G98" s="25">
        <f t="shared" si="7"/>
        <v>2.1929654400000014</v>
      </c>
    </row>
  </sheetData>
  <mergeCells count="1">
    <mergeCell ref="B2:L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6A0F1-9564-4CE6-A613-6287131AD2A2}">
  <dimension ref="B1:N11"/>
  <sheetViews>
    <sheetView showGridLines="0" tabSelected="1" zoomScaleNormal="100" workbookViewId="0">
      <selection activeCell="K24" sqref="K24"/>
    </sheetView>
  </sheetViews>
  <sheetFormatPr baseColWidth="10" defaultColWidth="11.42578125" defaultRowHeight="15" x14ac:dyDescent="0.25"/>
  <cols>
    <col min="1" max="1" width="1.7109375" customWidth="1"/>
    <col min="3" max="3" width="12.42578125" customWidth="1"/>
    <col min="4" max="4" width="13.140625" customWidth="1"/>
    <col min="5" max="5" width="13" customWidth="1"/>
    <col min="6" max="7" width="12.85546875" customWidth="1"/>
    <col min="8" max="8" width="11.140625" customWidth="1"/>
    <col min="11" max="11" width="14.85546875" customWidth="1"/>
    <col min="13" max="13" width="11.42578125" customWidth="1"/>
  </cols>
  <sheetData>
    <row r="1" spans="2:14" ht="15.75" thickBot="1" x14ac:dyDescent="0.3">
      <c r="B1" s="3"/>
      <c r="C1" s="3"/>
      <c r="D1" s="3"/>
      <c r="E1" s="3"/>
      <c r="F1" s="3"/>
      <c r="G1" s="3"/>
      <c r="H1" s="3"/>
      <c r="I1" s="3"/>
      <c r="J1" s="3"/>
      <c r="K1" s="3"/>
    </row>
    <row r="2" spans="2:14" ht="14.45" customHeight="1" x14ac:dyDescent="0.25">
      <c r="B2" s="111" t="s">
        <v>17</v>
      </c>
      <c r="C2" s="112"/>
      <c r="D2" s="112"/>
      <c r="E2" s="112"/>
      <c r="F2" s="112"/>
      <c r="G2" s="112"/>
      <c r="H2" s="112"/>
      <c r="I2" s="112"/>
      <c r="J2" s="112"/>
      <c r="K2" s="113"/>
      <c r="L2" s="12"/>
      <c r="M2" s="12"/>
      <c r="N2" s="12"/>
    </row>
    <row r="3" spans="2:14" x14ac:dyDescent="0.25">
      <c r="B3" s="114"/>
      <c r="C3" s="115"/>
      <c r="D3" s="115"/>
      <c r="E3" s="115"/>
      <c r="F3" s="115"/>
      <c r="G3" s="115"/>
      <c r="H3" s="115"/>
      <c r="I3" s="115"/>
      <c r="J3" s="115"/>
      <c r="K3" s="116"/>
      <c r="L3" s="12"/>
      <c r="M3" s="12"/>
      <c r="N3" s="12"/>
    </row>
    <row r="4" spans="2:14" ht="15.75" thickBot="1" x14ac:dyDescent="0.3">
      <c r="B4" s="117"/>
      <c r="C4" s="118"/>
      <c r="D4" s="118"/>
      <c r="E4" s="118"/>
      <c r="F4" s="118"/>
      <c r="G4" s="118"/>
      <c r="H4" s="118"/>
      <c r="I4" s="118"/>
      <c r="J4" s="118"/>
      <c r="K4" s="119"/>
      <c r="L4" s="12"/>
      <c r="M4" s="12"/>
      <c r="N4" s="12"/>
    </row>
    <row r="5" spans="2:14" x14ac:dyDescent="0.25">
      <c r="B5" s="3"/>
      <c r="C5" s="3"/>
      <c r="D5" s="3"/>
      <c r="E5" s="3"/>
      <c r="F5" s="3"/>
      <c r="G5" s="3"/>
      <c r="H5" s="3"/>
      <c r="I5" s="3"/>
      <c r="J5" s="3"/>
      <c r="K5" s="3"/>
    </row>
    <row r="6" spans="2:14" ht="30" x14ac:dyDescent="0.25">
      <c r="E6" s="75" t="s">
        <v>18</v>
      </c>
      <c r="F6" s="75" t="s">
        <v>19</v>
      </c>
      <c r="G6" s="75" t="s">
        <v>20</v>
      </c>
      <c r="H6" s="75" t="s">
        <v>21</v>
      </c>
      <c r="K6" s="78" t="s">
        <v>18</v>
      </c>
      <c r="L6" s="78" t="s">
        <v>22</v>
      </c>
      <c r="M6" s="78" t="s">
        <v>21</v>
      </c>
    </row>
    <row r="7" spans="2:14" x14ac:dyDescent="0.25">
      <c r="E7" s="76" t="s">
        <v>23</v>
      </c>
      <c r="F7" s="76">
        <v>116</v>
      </c>
      <c r="G7" s="77">
        <f>(F7*100)/$F$11</f>
        <v>17.313432835820894</v>
      </c>
      <c r="H7" s="77">
        <v>0.36575796842401392</v>
      </c>
      <c r="K7" s="76" t="s">
        <v>23</v>
      </c>
      <c r="L7" s="76">
        <v>18748</v>
      </c>
      <c r="M7" s="77">
        <f>L7/$L$11*100</f>
        <v>0.36575796842401392</v>
      </c>
    </row>
    <row r="8" spans="2:14" x14ac:dyDescent="0.25">
      <c r="E8" s="76" t="s">
        <v>24</v>
      </c>
      <c r="F8" s="76">
        <v>266</v>
      </c>
      <c r="G8" s="77">
        <f t="shared" ref="G8:G10" si="0">(F8*100)/$F$11</f>
        <v>39.701492537313435</v>
      </c>
      <c r="H8" s="77">
        <v>2.6023480459807788</v>
      </c>
      <c r="K8" s="76" t="s">
        <v>24</v>
      </c>
      <c r="L8" s="76">
        <v>133391</v>
      </c>
      <c r="M8" s="77">
        <f t="shared" ref="M8:M10" si="1">L8/$L$11*100</f>
        <v>2.6023480459807788</v>
      </c>
    </row>
    <row r="9" spans="2:14" x14ac:dyDescent="0.25">
      <c r="E9" s="76" t="s">
        <v>25</v>
      </c>
      <c r="F9" s="76">
        <v>220</v>
      </c>
      <c r="G9" s="77">
        <f t="shared" si="0"/>
        <v>32.835820895522389</v>
      </c>
      <c r="H9" s="77">
        <v>17.111924513548534</v>
      </c>
      <c r="K9" s="76" t="s">
        <v>25</v>
      </c>
      <c r="L9" s="76">
        <v>877122</v>
      </c>
      <c r="M9" s="77">
        <f t="shared" si="1"/>
        <v>17.111924513548534</v>
      </c>
    </row>
    <row r="10" spans="2:14" x14ac:dyDescent="0.25">
      <c r="E10" s="76" t="s">
        <v>26</v>
      </c>
      <c r="F10" s="76">
        <v>68</v>
      </c>
      <c r="G10" s="77">
        <f t="shared" si="0"/>
        <v>10.149253731343284</v>
      </c>
      <c r="H10" s="77">
        <v>79.919969472046674</v>
      </c>
      <c r="K10" s="76" t="s">
        <v>26</v>
      </c>
      <c r="L10" s="76">
        <v>4096533</v>
      </c>
      <c r="M10" s="77">
        <f t="shared" si="1"/>
        <v>79.919969472046674</v>
      </c>
    </row>
    <row r="11" spans="2:14" x14ac:dyDescent="0.25">
      <c r="E11" s="76" t="s">
        <v>27</v>
      </c>
      <c r="F11" s="76">
        <f>SUM(F7:F10)</f>
        <v>670</v>
      </c>
      <c r="G11" s="76">
        <f t="shared" ref="G11:H11" si="2">SUM(G7:G10)</f>
        <v>100</v>
      </c>
      <c r="H11" s="76">
        <f t="shared" si="2"/>
        <v>100</v>
      </c>
      <c r="K11" s="76" t="s">
        <v>27</v>
      </c>
      <c r="L11" s="76">
        <f>SUM(L7:L10)</f>
        <v>5125794</v>
      </c>
      <c r="M11" s="76">
        <f>SUM(M7:M10)</f>
        <v>100</v>
      </c>
    </row>
  </sheetData>
  <mergeCells count="1">
    <mergeCell ref="B2:K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E01E8-2AC6-4AA7-9296-45BEA46166BC}">
  <dimension ref="A1:O98"/>
  <sheetViews>
    <sheetView showGridLines="0" zoomScaleNormal="100" workbookViewId="0">
      <selection activeCell="A106" sqref="A106"/>
    </sheetView>
  </sheetViews>
  <sheetFormatPr baseColWidth="10" defaultColWidth="11.5703125" defaultRowHeight="15" x14ac:dyDescent="0.25"/>
  <cols>
    <col min="1" max="1" width="4" style="16" customWidth="1"/>
    <col min="2" max="2" width="85.85546875" style="13" customWidth="1"/>
    <col min="3" max="3" width="8.42578125" style="13" customWidth="1"/>
    <col min="4" max="4" width="9.28515625" style="13" customWidth="1"/>
    <col min="5" max="5" width="7" style="13" customWidth="1"/>
    <col min="6" max="6" width="8.42578125" style="13" customWidth="1"/>
    <col min="7" max="7" width="6.5703125" style="13" customWidth="1"/>
    <col min="8" max="16384" width="11.5703125" style="13"/>
  </cols>
  <sheetData>
    <row r="1" spans="1:15" ht="15.75" thickBot="1" x14ac:dyDescent="0.3">
      <c r="A1" s="18"/>
    </row>
    <row r="2" spans="1:15" x14ac:dyDescent="0.25">
      <c r="A2" s="18"/>
      <c r="B2" s="120" t="s">
        <v>28</v>
      </c>
      <c r="C2" s="121"/>
      <c r="D2" s="121"/>
      <c r="E2" s="121"/>
      <c r="F2" s="121"/>
      <c r="G2" s="121"/>
      <c r="H2" s="121"/>
      <c r="I2" s="121"/>
      <c r="J2" s="121"/>
      <c r="K2" s="121"/>
      <c r="L2" s="121"/>
      <c r="M2" s="122"/>
      <c r="N2" s="17"/>
    </row>
    <row r="3" spans="1:15" x14ac:dyDescent="0.25">
      <c r="A3" s="18"/>
      <c r="B3" s="123"/>
      <c r="C3" s="124"/>
      <c r="D3" s="124"/>
      <c r="E3" s="124"/>
      <c r="F3" s="124"/>
      <c r="G3" s="124"/>
      <c r="H3" s="124"/>
      <c r="I3" s="124"/>
      <c r="J3" s="124"/>
      <c r="K3" s="124"/>
      <c r="L3" s="124"/>
      <c r="M3" s="125"/>
      <c r="N3" s="17"/>
    </row>
    <row r="4" spans="1:15" ht="15.75" thickBot="1" x14ac:dyDescent="0.3">
      <c r="A4" s="18"/>
      <c r="B4" s="126"/>
      <c r="C4" s="127"/>
      <c r="D4" s="127"/>
      <c r="E4" s="127"/>
      <c r="F4" s="127"/>
      <c r="G4" s="127"/>
      <c r="H4" s="127"/>
      <c r="I4" s="127"/>
      <c r="J4" s="127"/>
      <c r="K4" s="127"/>
      <c r="L4" s="127"/>
      <c r="M4" s="128"/>
      <c r="N4" s="17"/>
    </row>
    <row r="5" spans="1:15" x14ac:dyDescent="0.25">
      <c r="A5" s="18"/>
      <c r="C5" s="16">
        <f>(C7*100)/F7</f>
        <v>76.572781928261037</v>
      </c>
      <c r="D5" s="16">
        <f>(D7*100)/F7</f>
        <v>23.423601218340963</v>
      </c>
      <c r="E5" s="16">
        <f>(E7*100)/F7</f>
        <v>3.6168533979935255E-3</v>
      </c>
    </row>
    <row r="6" spans="1:15" ht="38.25" x14ac:dyDescent="0.25">
      <c r="B6" s="30" t="s">
        <v>29</v>
      </c>
      <c r="C6" s="30" t="s">
        <v>30</v>
      </c>
      <c r="D6" s="30" t="s">
        <v>31</v>
      </c>
      <c r="E6" s="30" t="s">
        <v>32</v>
      </c>
      <c r="F6" s="30" t="s">
        <v>33</v>
      </c>
      <c r="G6" s="30" t="s">
        <v>34</v>
      </c>
    </row>
    <row r="7" spans="1:15" x14ac:dyDescent="0.25">
      <c r="B7" s="20" t="s">
        <v>35</v>
      </c>
      <c r="C7" s="45">
        <f>SUM(C8:C96)</f>
        <v>3929357.0300000007</v>
      </c>
      <c r="D7" s="45">
        <f t="shared" ref="D7:E7" si="0">SUM(D8:D96)</f>
        <v>1201989.6600000001</v>
      </c>
      <c r="E7" s="45">
        <f t="shared" si="0"/>
        <v>185.6</v>
      </c>
      <c r="F7" s="45">
        <f t="shared" ref="F7" si="1">SUM(C7:E7)</f>
        <v>5131532.290000001</v>
      </c>
      <c r="G7" s="48">
        <f t="shared" ref="G7" si="2">F7/1000</f>
        <v>5131.532290000001</v>
      </c>
    </row>
    <row r="8" spans="1:15" x14ac:dyDescent="0.25">
      <c r="A8" s="16" t="s">
        <v>36</v>
      </c>
      <c r="B8" s="54" t="s">
        <v>37</v>
      </c>
      <c r="C8" s="79">
        <v>1389968.15</v>
      </c>
      <c r="D8" s="79">
        <v>16726.900000000001</v>
      </c>
      <c r="E8" s="79">
        <v>0</v>
      </c>
      <c r="F8" s="80">
        <f t="shared" ref="F8:F39" si="3">SUM(C8:E8)</f>
        <v>1406695.0499999998</v>
      </c>
      <c r="G8" s="80">
        <f t="shared" ref="G8:G39" si="4">F8/1000</f>
        <v>1406.6950499999998</v>
      </c>
      <c r="O8" s="98"/>
    </row>
    <row r="9" spans="1:15" x14ac:dyDescent="0.25">
      <c r="A9" s="16" t="s">
        <v>38</v>
      </c>
      <c r="B9" s="54" t="s">
        <v>39</v>
      </c>
      <c r="C9" s="79">
        <v>1018299.72</v>
      </c>
      <c r="D9" s="79">
        <v>7.5</v>
      </c>
      <c r="E9" s="79">
        <v>0</v>
      </c>
      <c r="F9" s="80">
        <f t="shared" si="3"/>
        <v>1018307.22</v>
      </c>
      <c r="G9" s="80">
        <f t="shared" si="4"/>
        <v>1018.3072199999999</v>
      </c>
    </row>
    <row r="10" spans="1:15" x14ac:dyDescent="0.25">
      <c r="A10" s="16" t="s">
        <v>40</v>
      </c>
      <c r="B10" s="54" t="s">
        <v>41</v>
      </c>
      <c r="C10" s="79">
        <v>124495.1</v>
      </c>
      <c r="D10" s="79">
        <v>617765.9</v>
      </c>
      <c r="E10" s="79">
        <v>0</v>
      </c>
      <c r="F10" s="80">
        <f t="shared" si="3"/>
        <v>742261</v>
      </c>
      <c r="G10" s="80">
        <f t="shared" si="4"/>
        <v>742.26099999999997</v>
      </c>
      <c r="O10" s="99"/>
    </row>
    <row r="11" spans="1:15" x14ac:dyDescent="0.25">
      <c r="A11" s="16" t="s">
        <v>42</v>
      </c>
      <c r="B11" s="54" t="s">
        <v>43</v>
      </c>
      <c r="C11" s="79">
        <v>317679.25</v>
      </c>
      <c r="D11" s="79">
        <v>0</v>
      </c>
      <c r="E11" s="79">
        <v>0</v>
      </c>
      <c r="F11" s="80">
        <f t="shared" si="3"/>
        <v>317679.25</v>
      </c>
      <c r="G11" s="80">
        <f t="shared" si="4"/>
        <v>317.67925000000002</v>
      </c>
    </row>
    <row r="12" spans="1:15" x14ac:dyDescent="0.25">
      <c r="A12" s="16" t="s">
        <v>44</v>
      </c>
      <c r="B12" s="54" t="s">
        <v>45</v>
      </c>
      <c r="C12" s="79">
        <v>38925.5</v>
      </c>
      <c r="D12" s="79">
        <v>238165.3</v>
      </c>
      <c r="E12" s="79">
        <v>0</v>
      </c>
      <c r="F12" s="80">
        <f t="shared" si="3"/>
        <v>277090.8</v>
      </c>
      <c r="G12" s="80">
        <f t="shared" si="4"/>
        <v>277.0908</v>
      </c>
    </row>
    <row r="13" spans="1:15" x14ac:dyDescent="0.25">
      <c r="A13" s="16" t="s">
        <v>46</v>
      </c>
      <c r="B13" s="54" t="s">
        <v>47</v>
      </c>
      <c r="C13" s="79">
        <v>208152.47</v>
      </c>
      <c r="D13" s="79">
        <v>0</v>
      </c>
      <c r="E13" s="79">
        <v>0</v>
      </c>
      <c r="F13" s="80">
        <f t="shared" si="3"/>
        <v>208152.47</v>
      </c>
      <c r="G13" s="80">
        <f t="shared" si="4"/>
        <v>208.15246999999999</v>
      </c>
    </row>
    <row r="14" spans="1:15" x14ac:dyDescent="0.25">
      <c r="A14" s="16" t="s">
        <v>48</v>
      </c>
      <c r="B14" s="54" t="s">
        <v>49</v>
      </c>
      <c r="C14" s="79">
        <v>143878.65</v>
      </c>
      <c r="D14" s="79">
        <v>27649.8</v>
      </c>
      <c r="E14" s="79">
        <v>0</v>
      </c>
      <c r="F14" s="80">
        <f t="shared" si="3"/>
        <v>171528.44999999998</v>
      </c>
      <c r="G14" s="80">
        <f t="shared" si="4"/>
        <v>171.52844999999999</v>
      </c>
    </row>
    <row r="15" spans="1:15" x14ac:dyDescent="0.25">
      <c r="A15" s="16" t="s">
        <v>50</v>
      </c>
      <c r="B15" s="54" t="s">
        <v>51</v>
      </c>
      <c r="C15" s="79">
        <v>129807.25</v>
      </c>
      <c r="D15" s="79">
        <v>40</v>
      </c>
      <c r="E15" s="79">
        <v>0</v>
      </c>
      <c r="F15" s="80">
        <f t="shared" si="3"/>
        <v>129847.25</v>
      </c>
      <c r="G15" s="80">
        <f t="shared" si="4"/>
        <v>129.84725</v>
      </c>
    </row>
    <row r="16" spans="1:15" x14ac:dyDescent="0.25">
      <c r="A16" s="16" t="s">
        <v>52</v>
      </c>
      <c r="B16" s="54" t="s">
        <v>53</v>
      </c>
      <c r="C16" s="79">
        <v>86753.89</v>
      </c>
      <c r="D16" s="79">
        <v>6789.1</v>
      </c>
      <c r="E16" s="79">
        <v>0</v>
      </c>
      <c r="F16" s="80">
        <f t="shared" si="3"/>
        <v>93542.99</v>
      </c>
      <c r="G16" s="80">
        <f t="shared" si="4"/>
        <v>93.542990000000003</v>
      </c>
    </row>
    <row r="17" spans="1:7" ht="25.5" x14ac:dyDescent="0.25">
      <c r="A17" s="16" t="s">
        <v>54</v>
      </c>
      <c r="B17" s="54" t="s">
        <v>55</v>
      </c>
      <c r="C17" s="79">
        <v>86209.09</v>
      </c>
      <c r="D17" s="79">
        <v>298</v>
      </c>
      <c r="E17" s="79">
        <v>0</v>
      </c>
      <c r="F17" s="80">
        <f t="shared" si="3"/>
        <v>86507.09</v>
      </c>
      <c r="G17" s="80">
        <f t="shared" si="4"/>
        <v>86.507089999999991</v>
      </c>
    </row>
    <row r="18" spans="1:7" x14ac:dyDescent="0.25">
      <c r="A18" s="16" t="s">
        <v>56</v>
      </c>
      <c r="B18" s="54" t="s">
        <v>57</v>
      </c>
      <c r="C18" s="79">
        <v>0</v>
      </c>
      <c r="D18" s="79">
        <v>81824.63</v>
      </c>
      <c r="E18" s="79">
        <v>0</v>
      </c>
      <c r="F18" s="80">
        <f t="shared" si="3"/>
        <v>81824.63</v>
      </c>
      <c r="G18" s="80">
        <f t="shared" si="4"/>
        <v>81.824629999999999</v>
      </c>
    </row>
    <row r="19" spans="1:7" ht="51" x14ac:dyDescent="0.25">
      <c r="A19" s="16" t="s">
        <v>58</v>
      </c>
      <c r="B19" s="54" t="s">
        <v>59</v>
      </c>
      <c r="C19" s="79">
        <v>75444.12</v>
      </c>
      <c r="D19" s="79">
        <v>0.3</v>
      </c>
      <c r="E19" s="79">
        <v>9.6</v>
      </c>
      <c r="F19" s="80">
        <f t="shared" si="3"/>
        <v>75454.02</v>
      </c>
      <c r="G19" s="80">
        <f t="shared" si="4"/>
        <v>75.45402</v>
      </c>
    </row>
    <row r="20" spans="1:7" x14ac:dyDescent="0.25">
      <c r="A20" s="16" t="s">
        <v>60</v>
      </c>
      <c r="B20" s="54" t="s">
        <v>61</v>
      </c>
      <c r="C20" s="79">
        <v>43</v>
      </c>
      <c r="D20" s="79">
        <v>62226</v>
      </c>
      <c r="E20" s="79">
        <v>0</v>
      </c>
      <c r="F20" s="80">
        <f t="shared" si="3"/>
        <v>62269</v>
      </c>
      <c r="G20" s="80">
        <f t="shared" si="4"/>
        <v>62.268999999999998</v>
      </c>
    </row>
    <row r="21" spans="1:7" x14ac:dyDescent="0.25">
      <c r="A21" s="16" t="s">
        <v>62</v>
      </c>
      <c r="B21" s="54" t="s">
        <v>63</v>
      </c>
      <c r="C21" s="79">
        <v>24557.7</v>
      </c>
      <c r="D21" s="79">
        <v>32121.9</v>
      </c>
      <c r="E21" s="79">
        <v>1</v>
      </c>
      <c r="F21" s="80">
        <f t="shared" si="3"/>
        <v>56680.600000000006</v>
      </c>
      <c r="G21" s="80">
        <f t="shared" si="4"/>
        <v>56.680600000000005</v>
      </c>
    </row>
    <row r="22" spans="1:7" ht="25.5" x14ac:dyDescent="0.25">
      <c r="A22" s="16" t="s">
        <v>64</v>
      </c>
      <c r="B22" s="54" t="s">
        <v>65</v>
      </c>
      <c r="C22" s="79">
        <v>46417.34</v>
      </c>
      <c r="D22" s="79">
        <v>0</v>
      </c>
      <c r="E22" s="79">
        <v>0</v>
      </c>
      <c r="F22" s="80">
        <f t="shared" si="3"/>
        <v>46417.34</v>
      </c>
      <c r="G22" s="80">
        <f t="shared" si="4"/>
        <v>46.417339999999996</v>
      </c>
    </row>
    <row r="23" spans="1:7" x14ac:dyDescent="0.25">
      <c r="A23" s="16" t="s">
        <v>66</v>
      </c>
      <c r="B23" s="54" t="s">
        <v>67</v>
      </c>
      <c r="C23" s="79">
        <v>29763.02</v>
      </c>
      <c r="D23" s="79">
        <v>3581.4</v>
      </c>
      <c r="E23" s="79">
        <v>0</v>
      </c>
      <c r="F23" s="80">
        <f t="shared" si="3"/>
        <v>33344.42</v>
      </c>
      <c r="G23" s="80">
        <f t="shared" si="4"/>
        <v>33.34442</v>
      </c>
    </row>
    <row r="24" spans="1:7" ht="25.5" x14ac:dyDescent="0.25">
      <c r="A24" s="16" t="s">
        <v>68</v>
      </c>
      <c r="B24" s="54" t="s">
        <v>69</v>
      </c>
      <c r="C24" s="79">
        <v>32230.12</v>
      </c>
      <c r="D24" s="79">
        <v>0</v>
      </c>
      <c r="E24" s="79">
        <v>0</v>
      </c>
      <c r="F24" s="80">
        <f t="shared" si="3"/>
        <v>32230.12</v>
      </c>
      <c r="G24" s="80">
        <f t="shared" si="4"/>
        <v>32.230119999999999</v>
      </c>
    </row>
    <row r="25" spans="1:7" x14ac:dyDescent="0.25">
      <c r="A25" s="16" t="s">
        <v>70</v>
      </c>
      <c r="B25" s="54" t="s">
        <v>71</v>
      </c>
      <c r="C25" s="79">
        <v>28840.83</v>
      </c>
      <c r="D25" s="79">
        <v>0</v>
      </c>
      <c r="E25" s="79">
        <v>0</v>
      </c>
      <c r="F25" s="80">
        <f t="shared" si="3"/>
        <v>28840.83</v>
      </c>
      <c r="G25" s="80">
        <f t="shared" si="4"/>
        <v>28.84083</v>
      </c>
    </row>
    <row r="26" spans="1:7" x14ac:dyDescent="0.25">
      <c r="A26" s="16" t="s">
        <v>72</v>
      </c>
      <c r="B26" s="54" t="s">
        <v>73</v>
      </c>
      <c r="C26" s="79">
        <v>642</v>
      </c>
      <c r="D26" s="79">
        <v>24827.1</v>
      </c>
      <c r="E26" s="79">
        <v>0</v>
      </c>
      <c r="F26" s="80">
        <f t="shared" si="3"/>
        <v>25469.1</v>
      </c>
      <c r="G26" s="80">
        <f t="shared" si="4"/>
        <v>25.469099999999997</v>
      </c>
    </row>
    <row r="27" spans="1:7" x14ac:dyDescent="0.25">
      <c r="A27" s="16" t="s">
        <v>74</v>
      </c>
      <c r="B27" s="54" t="s">
        <v>75</v>
      </c>
      <c r="C27" s="79">
        <v>18040.64</v>
      </c>
      <c r="D27" s="79">
        <v>4969.3</v>
      </c>
      <c r="E27" s="79">
        <v>0</v>
      </c>
      <c r="F27" s="80">
        <f t="shared" si="3"/>
        <v>23009.94</v>
      </c>
      <c r="G27" s="80">
        <f t="shared" si="4"/>
        <v>23.00994</v>
      </c>
    </row>
    <row r="28" spans="1:7" ht="25.5" x14ac:dyDescent="0.25">
      <c r="A28" s="16" t="s">
        <v>76</v>
      </c>
      <c r="B28" s="23" t="s">
        <v>77</v>
      </c>
      <c r="C28" s="52">
        <v>0</v>
      </c>
      <c r="D28" s="52">
        <v>21850</v>
      </c>
      <c r="E28" s="52">
        <v>0</v>
      </c>
      <c r="F28" s="80">
        <f t="shared" si="3"/>
        <v>21850</v>
      </c>
      <c r="G28" s="80">
        <f t="shared" si="4"/>
        <v>21.85</v>
      </c>
    </row>
    <row r="29" spans="1:7" x14ac:dyDescent="0.25">
      <c r="A29" s="16" t="s">
        <v>78</v>
      </c>
      <c r="B29" s="54" t="s">
        <v>79</v>
      </c>
      <c r="C29" s="79">
        <v>1570.16</v>
      </c>
      <c r="D29" s="79">
        <v>18626.02</v>
      </c>
      <c r="E29" s="79">
        <v>0</v>
      </c>
      <c r="F29" s="80">
        <f t="shared" si="3"/>
        <v>20196.18</v>
      </c>
      <c r="G29" s="80">
        <f t="shared" si="4"/>
        <v>20.196180000000002</v>
      </c>
    </row>
    <row r="30" spans="1:7" ht="25.5" x14ac:dyDescent="0.25">
      <c r="A30" s="16" t="s">
        <v>80</v>
      </c>
      <c r="B30" s="54" t="s">
        <v>81</v>
      </c>
      <c r="C30" s="79">
        <v>17029.96</v>
      </c>
      <c r="D30" s="79">
        <v>0</v>
      </c>
      <c r="E30" s="79">
        <v>0</v>
      </c>
      <c r="F30" s="80">
        <f t="shared" si="3"/>
        <v>17029.96</v>
      </c>
      <c r="G30" s="80">
        <f t="shared" si="4"/>
        <v>17.029959999999999</v>
      </c>
    </row>
    <row r="31" spans="1:7" ht="25.5" x14ac:dyDescent="0.25">
      <c r="A31" s="16" t="s">
        <v>82</v>
      </c>
      <c r="B31" s="54" t="s">
        <v>83</v>
      </c>
      <c r="C31" s="79">
        <v>6806.4</v>
      </c>
      <c r="D31" s="79">
        <v>10136.200000000001</v>
      </c>
      <c r="E31" s="79">
        <v>0</v>
      </c>
      <c r="F31" s="80">
        <f t="shared" si="3"/>
        <v>16942.599999999999</v>
      </c>
      <c r="G31" s="80">
        <f t="shared" si="4"/>
        <v>16.942599999999999</v>
      </c>
    </row>
    <row r="32" spans="1:7" ht="25.5" x14ac:dyDescent="0.25">
      <c r="A32" s="16" t="s">
        <v>84</v>
      </c>
      <c r="B32" s="54" t="s">
        <v>85</v>
      </c>
      <c r="C32" s="79">
        <v>13415.26</v>
      </c>
      <c r="D32" s="79">
        <v>1902.11</v>
      </c>
      <c r="E32" s="79">
        <v>0</v>
      </c>
      <c r="F32" s="80">
        <f t="shared" si="3"/>
        <v>15317.37</v>
      </c>
      <c r="G32" s="80">
        <f t="shared" si="4"/>
        <v>15.31737</v>
      </c>
    </row>
    <row r="33" spans="1:7" x14ac:dyDescent="0.25">
      <c r="A33" s="16" t="s">
        <v>86</v>
      </c>
      <c r="B33" s="54" t="s">
        <v>87</v>
      </c>
      <c r="C33" s="79">
        <v>3688.5</v>
      </c>
      <c r="D33" s="79">
        <v>10563.7</v>
      </c>
      <c r="E33" s="79">
        <v>0</v>
      </c>
      <c r="F33" s="80">
        <f t="shared" si="3"/>
        <v>14252.2</v>
      </c>
      <c r="G33" s="80">
        <f t="shared" si="4"/>
        <v>14.2522</v>
      </c>
    </row>
    <row r="34" spans="1:7" x14ac:dyDescent="0.25">
      <c r="A34" s="16" t="s">
        <v>88</v>
      </c>
      <c r="B34" s="54" t="s">
        <v>89</v>
      </c>
      <c r="C34" s="79">
        <v>10226.1</v>
      </c>
      <c r="D34" s="79">
        <v>3307.8</v>
      </c>
      <c r="E34" s="79">
        <v>0</v>
      </c>
      <c r="F34" s="80">
        <f t="shared" si="3"/>
        <v>13533.900000000001</v>
      </c>
      <c r="G34" s="80">
        <f t="shared" si="4"/>
        <v>13.533900000000001</v>
      </c>
    </row>
    <row r="35" spans="1:7" ht="38.25" x14ac:dyDescent="0.25">
      <c r="A35" s="16" t="s">
        <v>90</v>
      </c>
      <c r="B35" s="54" t="s">
        <v>91</v>
      </c>
      <c r="C35" s="79">
        <v>10351.969999999999</v>
      </c>
      <c r="D35" s="79">
        <v>16</v>
      </c>
      <c r="E35" s="79">
        <v>0</v>
      </c>
      <c r="F35" s="80">
        <f t="shared" si="3"/>
        <v>10367.969999999999</v>
      </c>
      <c r="G35" s="80">
        <f t="shared" si="4"/>
        <v>10.36797</v>
      </c>
    </row>
    <row r="36" spans="1:7" x14ac:dyDescent="0.25">
      <c r="A36" s="16" t="s">
        <v>92</v>
      </c>
      <c r="B36" s="54" t="s">
        <v>93</v>
      </c>
      <c r="C36" s="79">
        <v>7526.2</v>
      </c>
      <c r="D36" s="79">
        <v>0</v>
      </c>
      <c r="E36" s="79">
        <v>0</v>
      </c>
      <c r="F36" s="80">
        <f t="shared" si="3"/>
        <v>7526.2</v>
      </c>
      <c r="G36" s="80">
        <f t="shared" si="4"/>
        <v>7.5262000000000002</v>
      </c>
    </row>
    <row r="37" spans="1:7" ht="25.5" x14ac:dyDescent="0.25">
      <c r="A37" s="16" t="s">
        <v>94</v>
      </c>
      <c r="B37" s="54" t="s">
        <v>95</v>
      </c>
      <c r="C37" s="79">
        <v>6239.16</v>
      </c>
      <c r="D37" s="79">
        <v>0</v>
      </c>
      <c r="E37" s="79">
        <v>0</v>
      </c>
      <c r="F37" s="80">
        <f t="shared" si="3"/>
        <v>6239.16</v>
      </c>
      <c r="G37" s="80">
        <f t="shared" si="4"/>
        <v>6.23916</v>
      </c>
    </row>
    <row r="38" spans="1:7" x14ac:dyDescent="0.25">
      <c r="A38" s="16" t="s">
        <v>96</v>
      </c>
      <c r="B38" s="54" t="s">
        <v>97</v>
      </c>
      <c r="C38" s="79">
        <v>5473.49</v>
      </c>
      <c r="D38" s="79">
        <v>670.16</v>
      </c>
      <c r="E38" s="79">
        <v>0</v>
      </c>
      <c r="F38" s="80">
        <f t="shared" si="3"/>
        <v>6143.65</v>
      </c>
      <c r="G38" s="80">
        <f t="shared" si="4"/>
        <v>6.1436500000000001</v>
      </c>
    </row>
    <row r="39" spans="1:7" x14ac:dyDescent="0.25">
      <c r="A39" s="16" t="s">
        <v>98</v>
      </c>
      <c r="B39" s="54" t="s">
        <v>99</v>
      </c>
      <c r="C39" s="79">
        <v>5531.25</v>
      </c>
      <c r="D39" s="79">
        <v>17</v>
      </c>
      <c r="E39" s="79">
        <v>0</v>
      </c>
      <c r="F39" s="80">
        <f t="shared" si="3"/>
        <v>5548.25</v>
      </c>
      <c r="G39" s="80">
        <f t="shared" si="4"/>
        <v>5.5482500000000003</v>
      </c>
    </row>
    <row r="40" spans="1:7" x14ac:dyDescent="0.25">
      <c r="A40" s="16" t="s">
        <v>100</v>
      </c>
      <c r="B40" s="54" t="s">
        <v>101</v>
      </c>
      <c r="C40" s="79">
        <v>127</v>
      </c>
      <c r="D40" s="79">
        <v>5402.3</v>
      </c>
      <c r="E40" s="79">
        <v>0</v>
      </c>
      <c r="F40" s="80">
        <f t="shared" ref="F40:F71" si="5">SUM(C40:E40)</f>
        <v>5529.3</v>
      </c>
      <c r="G40" s="80">
        <f t="shared" ref="G40:G71" si="6">F40/1000</f>
        <v>5.5293000000000001</v>
      </c>
    </row>
    <row r="41" spans="1:7" x14ac:dyDescent="0.25">
      <c r="A41" s="16" t="s">
        <v>102</v>
      </c>
      <c r="B41" s="54" t="s">
        <v>103</v>
      </c>
      <c r="C41" s="79">
        <v>5345.15</v>
      </c>
      <c r="D41" s="79">
        <v>0</v>
      </c>
      <c r="E41" s="79">
        <v>0</v>
      </c>
      <c r="F41" s="80">
        <f t="shared" si="5"/>
        <v>5345.15</v>
      </c>
      <c r="G41" s="80">
        <f t="shared" si="6"/>
        <v>5.3451499999999994</v>
      </c>
    </row>
    <row r="42" spans="1:7" x14ac:dyDescent="0.25">
      <c r="A42" s="16" t="s">
        <v>104</v>
      </c>
      <c r="B42" s="54" t="s">
        <v>105</v>
      </c>
      <c r="C42" s="79">
        <v>60</v>
      </c>
      <c r="D42" s="79">
        <v>5100</v>
      </c>
      <c r="E42" s="79">
        <v>0</v>
      </c>
      <c r="F42" s="80">
        <f t="shared" si="5"/>
        <v>5160</v>
      </c>
      <c r="G42" s="80">
        <f t="shared" si="6"/>
        <v>5.16</v>
      </c>
    </row>
    <row r="43" spans="1:7" x14ac:dyDescent="0.25">
      <c r="A43" s="16" t="s">
        <v>106</v>
      </c>
      <c r="B43" s="54" t="s">
        <v>107</v>
      </c>
      <c r="C43" s="79">
        <v>4535.2700000000004</v>
      </c>
      <c r="D43" s="79">
        <v>537.6</v>
      </c>
      <c r="E43" s="79">
        <v>0</v>
      </c>
      <c r="F43" s="80">
        <f t="shared" si="5"/>
        <v>5072.8700000000008</v>
      </c>
      <c r="G43" s="80">
        <f t="shared" si="6"/>
        <v>5.0728700000000009</v>
      </c>
    </row>
    <row r="44" spans="1:7" x14ac:dyDescent="0.25">
      <c r="A44" s="16" t="s">
        <v>108</v>
      </c>
      <c r="B44" s="54" t="s">
        <v>109</v>
      </c>
      <c r="C44" s="79">
        <v>4737.07</v>
      </c>
      <c r="D44" s="79">
        <v>0</v>
      </c>
      <c r="E44" s="79">
        <v>0</v>
      </c>
      <c r="F44" s="80">
        <f t="shared" si="5"/>
        <v>4737.07</v>
      </c>
      <c r="G44" s="80">
        <f t="shared" si="6"/>
        <v>4.7370700000000001</v>
      </c>
    </row>
    <row r="45" spans="1:7" x14ac:dyDescent="0.25">
      <c r="A45" s="16" t="s">
        <v>110</v>
      </c>
      <c r="B45" s="54" t="s">
        <v>111</v>
      </c>
      <c r="C45" s="79">
        <v>3405.89</v>
      </c>
      <c r="D45" s="79">
        <v>228.15</v>
      </c>
      <c r="E45" s="79">
        <v>0</v>
      </c>
      <c r="F45" s="80">
        <f t="shared" si="5"/>
        <v>3634.04</v>
      </c>
      <c r="G45" s="80">
        <f t="shared" si="6"/>
        <v>3.6340400000000002</v>
      </c>
    </row>
    <row r="46" spans="1:7" x14ac:dyDescent="0.25">
      <c r="A46" s="16" t="s">
        <v>112</v>
      </c>
      <c r="B46" s="54" t="s">
        <v>113</v>
      </c>
      <c r="C46" s="79">
        <v>2910.5</v>
      </c>
      <c r="D46" s="79">
        <v>0</v>
      </c>
      <c r="E46" s="79">
        <v>0</v>
      </c>
      <c r="F46" s="80">
        <f t="shared" si="5"/>
        <v>2910.5</v>
      </c>
      <c r="G46" s="80">
        <f t="shared" si="6"/>
        <v>2.9104999999999999</v>
      </c>
    </row>
    <row r="47" spans="1:7" x14ac:dyDescent="0.25">
      <c r="A47" s="16" t="s">
        <v>114</v>
      </c>
      <c r="B47" s="54" t="s">
        <v>115</v>
      </c>
      <c r="C47" s="79">
        <v>2890.08</v>
      </c>
      <c r="D47" s="79">
        <v>0</v>
      </c>
      <c r="E47" s="79">
        <v>0</v>
      </c>
      <c r="F47" s="80">
        <f t="shared" si="5"/>
        <v>2890.08</v>
      </c>
      <c r="G47" s="80">
        <f t="shared" si="6"/>
        <v>2.8900799999999998</v>
      </c>
    </row>
    <row r="48" spans="1:7" x14ac:dyDescent="0.25">
      <c r="A48" s="16" t="s">
        <v>116</v>
      </c>
      <c r="B48" s="54" t="s">
        <v>117</v>
      </c>
      <c r="C48" s="79">
        <v>1018.57</v>
      </c>
      <c r="D48" s="79">
        <v>1848.6099999999899</v>
      </c>
      <c r="E48" s="79">
        <v>0</v>
      </c>
      <c r="F48" s="80">
        <f t="shared" si="5"/>
        <v>2867.1799999999898</v>
      </c>
      <c r="G48" s="80">
        <f t="shared" si="6"/>
        <v>2.8671799999999896</v>
      </c>
    </row>
    <row r="49" spans="1:7" ht="25.5" x14ac:dyDescent="0.25">
      <c r="A49" s="16" t="s">
        <v>118</v>
      </c>
      <c r="B49" s="54" t="s">
        <v>119</v>
      </c>
      <c r="C49" s="79">
        <v>2509.85</v>
      </c>
      <c r="D49" s="79">
        <v>0</v>
      </c>
      <c r="E49" s="79">
        <v>0</v>
      </c>
      <c r="F49" s="80">
        <f t="shared" si="5"/>
        <v>2509.85</v>
      </c>
      <c r="G49" s="80">
        <f t="shared" si="6"/>
        <v>2.5098499999999997</v>
      </c>
    </row>
    <row r="50" spans="1:7" ht="25.5" x14ac:dyDescent="0.25">
      <c r="A50" s="16" t="s">
        <v>120</v>
      </c>
      <c r="B50" s="54" t="s">
        <v>121</v>
      </c>
      <c r="C50" s="79">
        <v>2424.0700000000002</v>
      </c>
      <c r="D50" s="79">
        <v>0</v>
      </c>
      <c r="E50" s="79">
        <v>0</v>
      </c>
      <c r="F50" s="80">
        <f t="shared" si="5"/>
        <v>2424.0700000000002</v>
      </c>
      <c r="G50" s="80">
        <f t="shared" si="6"/>
        <v>2.4240699999999999</v>
      </c>
    </row>
    <row r="51" spans="1:7" ht="25.5" x14ac:dyDescent="0.25">
      <c r="A51" s="16" t="s">
        <v>122</v>
      </c>
      <c r="B51" s="54" t="s">
        <v>123</v>
      </c>
      <c r="C51" s="79">
        <v>2034</v>
      </c>
      <c r="D51" s="79">
        <v>0</v>
      </c>
      <c r="E51" s="79">
        <v>0</v>
      </c>
      <c r="F51" s="80">
        <f t="shared" si="5"/>
        <v>2034</v>
      </c>
      <c r="G51" s="80">
        <f t="shared" si="6"/>
        <v>2.0339999999999998</v>
      </c>
    </row>
    <row r="52" spans="1:7" x14ac:dyDescent="0.25">
      <c r="A52" s="16" t="s">
        <v>124</v>
      </c>
      <c r="B52" s="54" t="s">
        <v>125</v>
      </c>
      <c r="C52" s="79">
        <v>620.65</v>
      </c>
      <c r="D52" s="79">
        <v>1131.4000000000001</v>
      </c>
      <c r="E52" s="79">
        <v>0</v>
      </c>
      <c r="F52" s="80">
        <f t="shared" si="5"/>
        <v>1752.0500000000002</v>
      </c>
      <c r="G52" s="80">
        <f t="shared" si="6"/>
        <v>1.7520500000000001</v>
      </c>
    </row>
    <row r="53" spans="1:7" ht="25.5" x14ac:dyDescent="0.25">
      <c r="A53" s="16" t="s">
        <v>126</v>
      </c>
      <c r="B53" s="54" t="s">
        <v>127</v>
      </c>
      <c r="C53" s="79">
        <v>1570.27</v>
      </c>
      <c r="D53" s="79">
        <v>12.56</v>
      </c>
      <c r="E53" s="79">
        <v>0</v>
      </c>
      <c r="F53" s="80">
        <f t="shared" si="5"/>
        <v>1582.83</v>
      </c>
      <c r="G53" s="80">
        <f t="shared" si="6"/>
        <v>1.58283</v>
      </c>
    </row>
    <row r="54" spans="1:7" ht="25.5" x14ac:dyDescent="0.25">
      <c r="A54" s="16" t="s">
        <v>128</v>
      </c>
      <c r="B54" s="54" t="s">
        <v>129</v>
      </c>
      <c r="C54" s="79">
        <v>1542</v>
      </c>
      <c r="D54" s="79">
        <v>0</v>
      </c>
      <c r="E54" s="79">
        <v>0</v>
      </c>
      <c r="F54" s="80">
        <f t="shared" si="5"/>
        <v>1542</v>
      </c>
      <c r="G54" s="80">
        <f t="shared" si="6"/>
        <v>1.542</v>
      </c>
    </row>
    <row r="55" spans="1:7" x14ac:dyDescent="0.25">
      <c r="A55" s="16" t="s">
        <v>130</v>
      </c>
      <c r="B55" s="54" t="s">
        <v>131</v>
      </c>
      <c r="C55" s="79">
        <v>1095.3</v>
      </c>
      <c r="D55" s="79">
        <v>0</v>
      </c>
      <c r="E55" s="79">
        <v>0</v>
      </c>
      <c r="F55" s="80">
        <f t="shared" si="5"/>
        <v>1095.3</v>
      </c>
      <c r="G55" s="80">
        <f t="shared" si="6"/>
        <v>1.0952999999999999</v>
      </c>
    </row>
    <row r="56" spans="1:7" ht="51" x14ac:dyDescent="0.25">
      <c r="A56" s="16" t="s">
        <v>132</v>
      </c>
      <c r="B56" s="54" t="s">
        <v>133</v>
      </c>
      <c r="C56" s="79">
        <v>0</v>
      </c>
      <c r="D56" s="79">
        <v>1045.7</v>
      </c>
      <c r="E56" s="79">
        <v>0</v>
      </c>
      <c r="F56" s="80">
        <f t="shared" si="5"/>
        <v>1045.7</v>
      </c>
      <c r="G56" s="80">
        <f t="shared" si="6"/>
        <v>1.0457000000000001</v>
      </c>
    </row>
    <row r="57" spans="1:7" x14ac:dyDescent="0.25">
      <c r="A57" s="16" t="s">
        <v>134</v>
      </c>
      <c r="B57" s="54" t="s">
        <v>135</v>
      </c>
      <c r="C57" s="79">
        <v>774.25</v>
      </c>
      <c r="D57" s="79">
        <v>121.2</v>
      </c>
      <c r="E57" s="79">
        <v>0</v>
      </c>
      <c r="F57" s="80">
        <f t="shared" si="5"/>
        <v>895.45</v>
      </c>
      <c r="G57" s="80">
        <f t="shared" si="6"/>
        <v>0.89545000000000008</v>
      </c>
    </row>
    <row r="58" spans="1:7" x14ac:dyDescent="0.25">
      <c r="A58" s="16" t="s">
        <v>136</v>
      </c>
      <c r="B58" s="54" t="s">
        <v>137</v>
      </c>
      <c r="C58" s="79">
        <v>239</v>
      </c>
      <c r="D58" s="79">
        <v>591.70000000000005</v>
      </c>
      <c r="E58" s="79">
        <v>0</v>
      </c>
      <c r="F58" s="80">
        <f t="shared" si="5"/>
        <v>830.7</v>
      </c>
      <c r="G58" s="80">
        <f t="shared" si="6"/>
        <v>0.83069999999999999</v>
      </c>
    </row>
    <row r="59" spans="1:7" ht="38.25" x14ac:dyDescent="0.25">
      <c r="A59" s="16" t="s">
        <v>138</v>
      </c>
      <c r="B59" s="54" t="s">
        <v>139</v>
      </c>
      <c r="C59" s="79">
        <v>0</v>
      </c>
      <c r="D59" s="79">
        <v>541</v>
      </c>
      <c r="E59" s="79">
        <v>0</v>
      </c>
      <c r="F59" s="80">
        <f t="shared" si="5"/>
        <v>541</v>
      </c>
      <c r="G59" s="80">
        <f t="shared" si="6"/>
        <v>0.54100000000000004</v>
      </c>
    </row>
    <row r="60" spans="1:7" ht="25.5" x14ac:dyDescent="0.25">
      <c r="A60" s="16" t="s">
        <v>140</v>
      </c>
      <c r="B60" s="54" t="s">
        <v>141</v>
      </c>
      <c r="C60" s="79">
        <v>457.35</v>
      </c>
      <c r="D60" s="79">
        <v>0</v>
      </c>
      <c r="E60" s="79">
        <v>0</v>
      </c>
      <c r="F60" s="80">
        <f t="shared" si="5"/>
        <v>457.35</v>
      </c>
      <c r="G60" s="80">
        <f t="shared" si="6"/>
        <v>0.45735000000000003</v>
      </c>
    </row>
    <row r="61" spans="1:7" x14ac:dyDescent="0.25">
      <c r="A61" s="16" t="s">
        <v>142</v>
      </c>
      <c r="B61" s="54" t="s">
        <v>143</v>
      </c>
      <c r="C61" s="79">
        <v>452.55</v>
      </c>
      <c r="D61" s="79">
        <v>0</v>
      </c>
      <c r="E61" s="79">
        <v>0</v>
      </c>
      <c r="F61" s="80">
        <f t="shared" si="5"/>
        <v>452.55</v>
      </c>
      <c r="G61" s="80">
        <f t="shared" si="6"/>
        <v>0.45255000000000001</v>
      </c>
    </row>
    <row r="62" spans="1:7" x14ac:dyDescent="0.25">
      <c r="A62" s="16" t="s">
        <v>144</v>
      </c>
      <c r="B62" s="54" t="s">
        <v>145</v>
      </c>
      <c r="C62" s="79">
        <v>393.68</v>
      </c>
      <c r="D62" s="79">
        <v>18.2</v>
      </c>
      <c r="E62" s="79">
        <v>0</v>
      </c>
      <c r="F62" s="80">
        <f t="shared" si="5"/>
        <v>411.88</v>
      </c>
      <c r="G62" s="80">
        <f t="shared" si="6"/>
        <v>0.41187999999999997</v>
      </c>
    </row>
    <row r="63" spans="1:7" x14ac:dyDescent="0.25">
      <c r="A63" s="16" t="s">
        <v>146</v>
      </c>
      <c r="B63" s="54" t="s">
        <v>147</v>
      </c>
      <c r="C63" s="79">
        <v>0</v>
      </c>
      <c r="D63" s="79">
        <v>369</v>
      </c>
      <c r="E63" s="79">
        <v>0</v>
      </c>
      <c r="F63" s="80">
        <f t="shared" si="5"/>
        <v>369</v>
      </c>
      <c r="G63" s="80">
        <f t="shared" si="6"/>
        <v>0.36899999999999999</v>
      </c>
    </row>
    <row r="64" spans="1:7" ht="25.5" x14ac:dyDescent="0.25">
      <c r="A64" s="16" t="s">
        <v>148</v>
      </c>
      <c r="B64" s="54" t="s">
        <v>149</v>
      </c>
      <c r="C64" s="79">
        <v>367.84</v>
      </c>
      <c r="D64" s="79">
        <v>0</v>
      </c>
      <c r="E64" s="79">
        <v>0</v>
      </c>
      <c r="F64" s="80">
        <f t="shared" si="5"/>
        <v>367.84</v>
      </c>
      <c r="G64" s="80">
        <f t="shared" si="6"/>
        <v>0.36784</v>
      </c>
    </row>
    <row r="65" spans="1:7" ht="25.5" x14ac:dyDescent="0.25">
      <c r="A65" s="16" t="s">
        <v>150</v>
      </c>
      <c r="B65" s="54" t="s">
        <v>151</v>
      </c>
      <c r="C65" s="79">
        <v>110.8</v>
      </c>
      <c r="D65" s="79">
        <v>248</v>
      </c>
      <c r="E65" s="79">
        <v>0</v>
      </c>
      <c r="F65" s="80">
        <f t="shared" si="5"/>
        <v>358.8</v>
      </c>
      <c r="G65" s="80">
        <f t="shared" si="6"/>
        <v>0.35880000000000001</v>
      </c>
    </row>
    <row r="66" spans="1:7" x14ac:dyDescent="0.25">
      <c r="A66" s="16" t="s">
        <v>152</v>
      </c>
      <c r="B66" s="54" t="s">
        <v>153</v>
      </c>
      <c r="C66" s="79">
        <v>52.65</v>
      </c>
      <c r="D66" s="79">
        <v>258.70999999999998</v>
      </c>
      <c r="E66" s="79">
        <v>0</v>
      </c>
      <c r="F66" s="80">
        <f t="shared" si="5"/>
        <v>311.35999999999996</v>
      </c>
      <c r="G66" s="80">
        <f t="shared" si="6"/>
        <v>0.31135999999999997</v>
      </c>
    </row>
    <row r="67" spans="1:7" ht="25.5" x14ac:dyDescent="0.25">
      <c r="A67" s="16" t="s">
        <v>154</v>
      </c>
      <c r="B67" s="54" t="s">
        <v>155</v>
      </c>
      <c r="C67" s="79">
        <v>310.75</v>
      </c>
      <c r="D67" s="79">
        <v>0</v>
      </c>
      <c r="E67" s="79">
        <v>0</v>
      </c>
      <c r="F67" s="80">
        <f t="shared" si="5"/>
        <v>310.75</v>
      </c>
      <c r="G67" s="80">
        <f t="shared" si="6"/>
        <v>0.31075000000000003</v>
      </c>
    </row>
    <row r="68" spans="1:7" x14ac:dyDescent="0.25">
      <c r="A68" s="16" t="s">
        <v>156</v>
      </c>
      <c r="B68" s="54" t="s">
        <v>157</v>
      </c>
      <c r="C68" s="79">
        <v>226.8</v>
      </c>
      <c r="D68" s="79">
        <v>0</v>
      </c>
      <c r="E68" s="79">
        <v>0</v>
      </c>
      <c r="F68" s="80">
        <f t="shared" si="5"/>
        <v>226.8</v>
      </c>
      <c r="G68" s="80">
        <f t="shared" si="6"/>
        <v>0.2268</v>
      </c>
    </row>
    <row r="69" spans="1:7" ht="25.5" x14ac:dyDescent="0.25">
      <c r="A69" s="16" t="s">
        <v>158</v>
      </c>
      <c r="B69" s="54" t="s">
        <v>159</v>
      </c>
      <c r="C69" s="79">
        <v>213</v>
      </c>
      <c r="D69" s="79">
        <v>0</v>
      </c>
      <c r="E69" s="79">
        <v>0</v>
      </c>
      <c r="F69" s="80">
        <f t="shared" si="5"/>
        <v>213</v>
      </c>
      <c r="G69" s="80">
        <f t="shared" si="6"/>
        <v>0.21299999999999999</v>
      </c>
    </row>
    <row r="70" spans="1:7" x14ac:dyDescent="0.25">
      <c r="A70" s="16" t="s">
        <v>160</v>
      </c>
      <c r="B70" s="54" t="s">
        <v>161</v>
      </c>
      <c r="C70" s="79">
        <v>200</v>
      </c>
      <c r="D70" s="79">
        <v>0</v>
      </c>
      <c r="E70" s="79">
        <v>0</v>
      </c>
      <c r="F70" s="80">
        <f t="shared" si="5"/>
        <v>200</v>
      </c>
      <c r="G70" s="80">
        <f t="shared" si="6"/>
        <v>0.2</v>
      </c>
    </row>
    <row r="71" spans="1:7" x14ac:dyDescent="0.25">
      <c r="A71" s="16" t="s">
        <v>162</v>
      </c>
      <c r="B71" s="54" t="s">
        <v>163</v>
      </c>
      <c r="C71" s="79">
        <v>82</v>
      </c>
      <c r="D71" s="79">
        <v>114.16</v>
      </c>
      <c r="E71" s="79">
        <v>0</v>
      </c>
      <c r="F71" s="80">
        <f t="shared" si="5"/>
        <v>196.16</v>
      </c>
      <c r="G71" s="80">
        <f t="shared" si="6"/>
        <v>0.19616</v>
      </c>
    </row>
    <row r="72" spans="1:7" x14ac:dyDescent="0.25">
      <c r="A72" s="16" t="s">
        <v>164</v>
      </c>
      <c r="B72" s="23" t="s">
        <v>165</v>
      </c>
      <c r="C72" s="52">
        <v>185</v>
      </c>
      <c r="D72" s="52">
        <v>0</v>
      </c>
      <c r="E72" s="52">
        <v>0</v>
      </c>
      <c r="F72" s="80">
        <f t="shared" ref="F72:F96" si="7">SUM(C72:E72)</f>
        <v>185</v>
      </c>
      <c r="G72" s="80">
        <f t="shared" ref="G72:G96" si="8">F72/1000</f>
        <v>0.185</v>
      </c>
    </row>
    <row r="73" spans="1:7" ht="38.25" x14ac:dyDescent="0.25">
      <c r="A73" s="16" t="s">
        <v>166</v>
      </c>
      <c r="B73" s="54" t="s">
        <v>167</v>
      </c>
      <c r="C73" s="79">
        <v>0</v>
      </c>
      <c r="D73" s="79">
        <v>0</v>
      </c>
      <c r="E73" s="79">
        <v>175</v>
      </c>
      <c r="F73" s="80">
        <f t="shared" si="7"/>
        <v>175</v>
      </c>
      <c r="G73" s="80">
        <f t="shared" si="8"/>
        <v>0.17499999999999999</v>
      </c>
    </row>
    <row r="74" spans="1:7" ht="25.5" x14ac:dyDescent="0.25">
      <c r="A74" s="16" t="s">
        <v>168</v>
      </c>
      <c r="B74" s="54" t="s">
        <v>169</v>
      </c>
      <c r="C74" s="79">
        <v>10.6</v>
      </c>
      <c r="D74" s="79">
        <v>122.95</v>
      </c>
      <c r="E74" s="79">
        <v>0</v>
      </c>
      <c r="F74" s="80">
        <f t="shared" si="7"/>
        <v>133.55000000000001</v>
      </c>
      <c r="G74" s="80">
        <f t="shared" si="8"/>
        <v>0.13355</v>
      </c>
    </row>
    <row r="75" spans="1:7" ht="25.5" x14ac:dyDescent="0.25">
      <c r="A75" s="16" t="s">
        <v>170</v>
      </c>
      <c r="B75" s="54" t="s">
        <v>171</v>
      </c>
      <c r="C75" s="79">
        <v>101</v>
      </c>
      <c r="D75" s="79">
        <v>17.3</v>
      </c>
      <c r="E75" s="79">
        <v>0</v>
      </c>
      <c r="F75" s="80">
        <f t="shared" si="7"/>
        <v>118.3</v>
      </c>
      <c r="G75" s="80">
        <f t="shared" si="8"/>
        <v>0.1183</v>
      </c>
    </row>
    <row r="76" spans="1:7" ht="25.5" x14ac:dyDescent="0.25">
      <c r="A76" s="16" t="s">
        <v>172</v>
      </c>
      <c r="B76" s="54" t="s">
        <v>173</v>
      </c>
      <c r="C76" s="79">
        <v>72</v>
      </c>
      <c r="D76" s="79">
        <v>4</v>
      </c>
      <c r="E76" s="79">
        <v>0</v>
      </c>
      <c r="F76" s="80">
        <f t="shared" si="7"/>
        <v>76</v>
      </c>
      <c r="G76" s="80">
        <f t="shared" si="8"/>
        <v>7.5999999999999998E-2</v>
      </c>
    </row>
    <row r="77" spans="1:7" x14ac:dyDescent="0.25">
      <c r="A77" s="16" t="s">
        <v>174</v>
      </c>
      <c r="B77" s="54" t="s">
        <v>175</v>
      </c>
      <c r="C77" s="79">
        <v>75</v>
      </c>
      <c r="D77" s="79">
        <v>0</v>
      </c>
      <c r="E77" s="79">
        <v>0</v>
      </c>
      <c r="F77" s="80">
        <f t="shared" si="7"/>
        <v>75</v>
      </c>
      <c r="G77" s="80">
        <f t="shared" si="8"/>
        <v>7.4999999999999997E-2</v>
      </c>
    </row>
    <row r="78" spans="1:7" ht="25.5" x14ac:dyDescent="0.25">
      <c r="A78" s="16" t="s">
        <v>176</v>
      </c>
      <c r="B78" s="54" t="s">
        <v>177</v>
      </c>
      <c r="C78" s="79">
        <v>0</v>
      </c>
      <c r="D78" s="79">
        <v>71.099999999999994</v>
      </c>
      <c r="E78" s="79">
        <v>0</v>
      </c>
      <c r="F78" s="80">
        <f t="shared" si="7"/>
        <v>71.099999999999994</v>
      </c>
      <c r="G78" s="80">
        <f t="shared" si="8"/>
        <v>7.1099999999999997E-2</v>
      </c>
    </row>
    <row r="79" spans="1:7" ht="25.5" x14ac:dyDescent="0.25">
      <c r="A79" s="16" t="s">
        <v>178</v>
      </c>
      <c r="B79" s="54" t="s">
        <v>179</v>
      </c>
      <c r="C79" s="79">
        <v>0</v>
      </c>
      <c r="D79" s="79">
        <v>50.3</v>
      </c>
      <c r="E79" s="79">
        <v>0</v>
      </c>
      <c r="F79" s="80">
        <f t="shared" si="7"/>
        <v>50.3</v>
      </c>
      <c r="G79" s="80">
        <f t="shared" si="8"/>
        <v>5.0299999999999997E-2</v>
      </c>
    </row>
    <row r="80" spans="1:7" x14ac:dyDescent="0.25">
      <c r="A80" s="16" t="s">
        <v>180</v>
      </c>
      <c r="B80" s="54" t="s">
        <v>181</v>
      </c>
      <c r="C80" s="79">
        <v>0</v>
      </c>
      <c r="D80" s="79">
        <v>48.7</v>
      </c>
      <c r="E80" s="79">
        <v>0</v>
      </c>
      <c r="F80" s="80">
        <f t="shared" si="7"/>
        <v>48.7</v>
      </c>
      <c r="G80" s="80">
        <f t="shared" si="8"/>
        <v>4.87E-2</v>
      </c>
    </row>
    <row r="81" spans="1:7" ht="25.5" x14ac:dyDescent="0.25">
      <c r="A81" s="16" t="s">
        <v>182</v>
      </c>
      <c r="B81" s="54" t="s">
        <v>183</v>
      </c>
      <c r="C81" s="79">
        <v>45.62</v>
      </c>
      <c r="D81" s="79">
        <v>0</v>
      </c>
      <c r="E81" s="79">
        <v>0</v>
      </c>
      <c r="F81" s="80">
        <f t="shared" si="7"/>
        <v>45.62</v>
      </c>
      <c r="G81" s="80">
        <f t="shared" si="8"/>
        <v>4.5620000000000001E-2</v>
      </c>
    </row>
    <row r="82" spans="1:7" x14ac:dyDescent="0.25">
      <c r="A82" s="16" t="s">
        <v>184</v>
      </c>
      <c r="B82" s="54" t="s">
        <v>185</v>
      </c>
      <c r="C82" s="79">
        <v>32.18</v>
      </c>
      <c r="D82" s="79">
        <v>0</v>
      </c>
      <c r="E82" s="79">
        <v>0</v>
      </c>
      <c r="F82" s="80">
        <f t="shared" si="7"/>
        <v>32.18</v>
      </c>
      <c r="G82" s="80">
        <f t="shared" si="8"/>
        <v>3.218E-2</v>
      </c>
    </row>
    <row r="83" spans="1:7" x14ac:dyDescent="0.25">
      <c r="A83" s="16" t="s">
        <v>186</v>
      </c>
      <c r="B83" s="54" t="s">
        <v>187</v>
      </c>
      <c r="C83" s="79">
        <v>27</v>
      </c>
      <c r="D83" s="79">
        <v>0</v>
      </c>
      <c r="E83" s="79">
        <v>0</v>
      </c>
      <c r="F83" s="80">
        <f t="shared" si="7"/>
        <v>27</v>
      </c>
      <c r="G83" s="80">
        <f t="shared" si="8"/>
        <v>2.7E-2</v>
      </c>
    </row>
    <row r="84" spans="1:7" ht="25.5" x14ac:dyDescent="0.25">
      <c r="A84" s="16" t="s">
        <v>188</v>
      </c>
      <c r="B84" s="54" t="s">
        <v>189</v>
      </c>
      <c r="C84" s="79">
        <v>8.9499999999999993</v>
      </c>
      <c r="D84" s="79">
        <v>16.5</v>
      </c>
      <c r="E84" s="79">
        <v>0</v>
      </c>
      <c r="F84" s="80">
        <f t="shared" si="7"/>
        <v>25.45</v>
      </c>
      <c r="G84" s="80">
        <f t="shared" si="8"/>
        <v>2.545E-2</v>
      </c>
    </row>
    <row r="85" spans="1:7" x14ac:dyDescent="0.25">
      <c r="A85" s="16" t="s">
        <v>190</v>
      </c>
      <c r="B85" s="54" t="s">
        <v>191</v>
      </c>
      <c r="C85" s="79">
        <v>25</v>
      </c>
      <c r="D85" s="79">
        <v>0</v>
      </c>
      <c r="E85" s="79">
        <v>0</v>
      </c>
      <c r="F85" s="80">
        <f t="shared" si="7"/>
        <v>25</v>
      </c>
      <c r="G85" s="80">
        <f t="shared" si="8"/>
        <v>2.5000000000000001E-2</v>
      </c>
    </row>
    <row r="86" spans="1:7" ht="25.5" x14ac:dyDescent="0.25">
      <c r="A86" s="16" t="s">
        <v>192</v>
      </c>
      <c r="B86" s="54" t="s">
        <v>193</v>
      </c>
      <c r="C86" s="79">
        <v>18.3</v>
      </c>
      <c r="D86" s="79">
        <v>0</v>
      </c>
      <c r="E86" s="79">
        <v>0</v>
      </c>
      <c r="F86" s="80">
        <f t="shared" si="7"/>
        <v>18.3</v>
      </c>
      <c r="G86" s="80">
        <f t="shared" si="8"/>
        <v>1.83E-2</v>
      </c>
    </row>
    <row r="87" spans="1:7" ht="25.5" x14ac:dyDescent="0.25">
      <c r="A87" s="16" t="s">
        <v>194</v>
      </c>
      <c r="B87" s="54" t="s">
        <v>195</v>
      </c>
      <c r="C87" s="79">
        <v>14.6</v>
      </c>
      <c r="D87" s="79">
        <v>0</v>
      </c>
      <c r="E87" s="79">
        <v>0</v>
      </c>
      <c r="F87" s="80">
        <f t="shared" si="7"/>
        <v>14.6</v>
      </c>
      <c r="G87" s="80">
        <f t="shared" si="8"/>
        <v>1.46E-2</v>
      </c>
    </row>
    <row r="88" spans="1:7" ht="38.25" x14ac:dyDescent="0.25">
      <c r="A88" s="16" t="s">
        <v>196</v>
      </c>
      <c r="B88" s="54" t="s">
        <v>197</v>
      </c>
      <c r="C88" s="79">
        <v>12.85</v>
      </c>
      <c r="D88" s="79">
        <v>0</v>
      </c>
      <c r="E88" s="79">
        <v>0</v>
      </c>
      <c r="F88" s="80">
        <f t="shared" si="7"/>
        <v>12.85</v>
      </c>
      <c r="G88" s="80">
        <f t="shared" si="8"/>
        <v>1.285E-2</v>
      </c>
    </row>
    <row r="89" spans="1:7" ht="25.5" x14ac:dyDescent="0.25">
      <c r="A89" s="16" t="s">
        <v>198</v>
      </c>
      <c r="B89" s="54" t="s">
        <v>199</v>
      </c>
      <c r="C89" s="79">
        <v>8.5</v>
      </c>
      <c r="D89" s="79">
        <v>0</v>
      </c>
      <c r="E89" s="79">
        <v>0</v>
      </c>
      <c r="F89" s="80">
        <f t="shared" si="7"/>
        <v>8.5</v>
      </c>
      <c r="G89" s="80">
        <f t="shared" si="8"/>
        <v>8.5000000000000006E-3</v>
      </c>
    </row>
    <row r="90" spans="1:7" x14ac:dyDescent="0.25">
      <c r="A90" s="16" t="s">
        <v>200</v>
      </c>
      <c r="B90" s="54" t="s">
        <v>201</v>
      </c>
      <c r="C90" s="79">
        <v>0</v>
      </c>
      <c r="D90" s="79">
        <v>5.3</v>
      </c>
      <c r="E90" s="79">
        <v>0</v>
      </c>
      <c r="F90" s="80">
        <f t="shared" si="7"/>
        <v>5.3</v>
      </c>
      <c r="G90" s="80">
        <f t="shared" si="8"/>
        <v>5.3E-3</v>
      </c>
    </row>
    <row r="91" spans="1:7" ht="25.5" x14ac:dyDescent="0.25">
      <c r="A91" s="16" t="s">
        <v>202</v>
      </c>
      <c r="B91" s="54" t="s">
        <v>203</v>
      </c>
      <c r="C91" s="79">
        <v>4.8</v>
      </c>
      <c r="D91" s="79">
        <v>0</v>
      </c>
      <c r="E91" s="79">
        <v>0</v>
      </c>
      <c r="F91" s="80">
        <f t="shared" si="7"/>
        <v>4.8</v>
      </c>
      <c r="G91" s="80">
        <f t="shared" si="8"/>
        <v>4.7999999999999996E-3</v>
      </c>
    </row>
    <row r="92" spans="1:7" x14ac:dyDescent="0.25">
      <c r="A92" s="16" t="s">
        <v>204</v>
      </c>
      <c r="B92" s="54" t="s">
        <v>205</v>
      </c>
      <c r="C92" s="79">
        <v>0</v>
      </c>
      <c r="D92" s="79">
        <v>3.1</v>
      </c>
      <c r="E92" s="79">
        <v>0</v>
      </c>
      <c r="F92" s="80">
        <f t="shared" si="7"/>
        <v>3.1</v>
      </c>
      <c r="G92" s="80">
        <f t="shared" si="8"/>
        <v>3.0999999999999999E-3</v>
      </c>
    </row>
    <row r="93" spans="1:7" ht="25.5" x14ac:dyDescent="0.25">
      <c r="A93" s="16" t="s">
        <v>206</v>
      </c>
      <c r="B93" s="54" t="s">
        <v>207</v>
      </c>
      <c r="C93" s="79">
        <v>3</v>
      </c>
      <c r="D93" s="79">
        <v>0</v>
      </c>
      <c r="E93" s="79">
        <v>0</v>
      </c>
      <c r="F93" s="80">
        <f t="shared" si="7"/>
        <v>3</v>
      </c>
      <c r="G93" s="80">
        <f t="shared" si="8"/>
        <v>3.0000000000000001E-3</v>
      </c>
    </row>
    <row r="94" spans="1:7" x14ac:dyDescent="0.25">
      <c r="A94" s="16" t="s">
        <v>208</v>
      </c>
      <c r="B94" s="23" t="s">
        <v>209</v>
      </c>
      <c r="C94" s="52">
        <v>0</v>
      </c>
      <c r="D94" s="52">
        <v>0</v>
      </c>
      <c r="E94" s="52">
        <v>0</v>
      </c>
      <c r="F94" s="80">
        <f t="shared" si="7"/>
        <v>0</v>
      </c>
      <c r="G94" s="80">
        <f t="shared" si="8"/>
        <v>0</v>
      </c>
    </row>
    <row r="95" spans="1:7" ht="25.5" x14ac:dyDescent="0.25">
      <c r="A95" s="16" t="s">
        <v>210</v>
      </c>
      <c r="B95" s="54" t="s">
        <v>211</v>
      </c>
      <c r="C95" s="79">
        <v>0</v>
      </c>
      <c r="D95" s="79">
        <v>0</v>
      </c>
      <c r="E95" s="79">
        <v>0</v>
      </c>
      <c r="F95" s="80">
        <f t="shared" si="7"/>
        <v>0</v>
      </c>
      <c r="G95" s="80">
        <f t="shared" si="8"/>
        <v>0</v>
      </c>
    </row>
    <row r="96" spans="1:7" x14ac:dyDescent="0.25">
      <c r="A96" s="16" t="s">
        <v>212</v>
      </c>
      <c r="B96" s="54" t="s">
        <v>213</v>
      </c>
      <c r="C96" s="79">
        <v>0</v>
      </c>
      <c r="D96" s="79">
        <v>0</v>
      </c>
      <c r="E96" s="79">
        <v>0</v>
      </c>
      <c r="F96" s="80">
        <f t="shared" si="7"/>
        <v>0</v>
      </c>
      <c r="G96" s="80">
        <f t="shared" si="8"/>
        <v>0</v>
      </c>
    </row>
    <row r="98" spans="3:5" x14ac:dyDescent="0.25">
      <c r="C98" s="58"/>
      <c r="D98" s="58"/>
      <c r="E98" s="58"/>
    </row>
  </sheetData>
  <autoFilter ref="B6:G96" xr:uid="{C01E01E8-2AC6-4AA7-9296-45BEA46166BC}">
    <sortState xmlns:xlrd2="http://schemas.microsoft.com/office/spreadsheetml/2017/richdata2" ref="B7:G96">
      <sortCondition descending="1" ref="F6:F96"/>
    </sortState>
  </autoFilter>
  <sortState xmlns:xlrd2="http://schemas.microsoft.com/office/spreadsheetml/2017/richdata2" ref="B8:G96">
    <sortCondition descending="1" ref="G8:G96"/>
  </sortState>
  <mergeCells count="1">
    <mergeCell ref="B2:M4"/>
  </mergeCells>
  <phoneticPr fontId="15"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93EFC-C11B-4943-9245-E3078C599B32}">
  <dimension ref="A1:N98"/>
  <sheetViews>
    <sheetView showGridLines="0" zoomScaleNormal="100" workbookViewId="0"/>
  </sheetViews>
  <sheetFormatPr baseColWidth="10" defaultColWidth="11.5703125" defaultRowHeight="15" x14ac:dyDescent="0.25"/>
  <cols>
    <col min="1" max="1" width="6" style="74" customWidth="1"/>
    <col min="2" max="2" width="85.85546875" style="83" customWidth="1"/>
    <col min="3" max="3" width="11.140625" style="83" customWidth="1"/>
    <col min="4" max="4" width="10.28515625" style="83" customWidth="1"/>
    <col min="5" max="5" width="7.7109375" style="83" customWidth="1"/>
    <col min="6" max="6" width="9.7109375" style="83" customWidth="1"/>
    <col min="7" max="7" width="10.42578125" style="83" customWidth="1"/>
    <col min="8" max="16384" width="11.5703125" style="83"/>
  </cols>
  <sheetData>
    <row r="1" spans="1:14" ht="15.75" thickBot="1" x14ac:dyDescent="0.3">
      <c r="A1" s="73"/>
    </row>
    <row r="2" spans="1:14" x14ac:dyDescent="0.25">
      <c r="A2" s="73"/>
      <c r="B2" s="120" t="s">
        <v>28</v>
      </c>
      <c r="C2" s="121"/>
      <c r="D2" s="121"/>
      <c r="E2" s="121"/>
      <c r="F2" s="121"/>
      <c r="G2" s="121"/>
      <c r="H2" s="121"/>
      <c r="I2" s="121"/>
      <c r="J2" s="121"/>
      <c r="K2" s="121"/>
      <c r="L2" s="121"/>
      <c r="M2" s="122"/>
      <c r="N2" s="17"/>
    </row>
    <row r="3" spans="1:14" x14ac:dyDescent="0.25">
      <c r="A3" s="73"/>
      <c r="B3" s="123"/>
      <c r="C3" s="124"/>
      <c r="D3" s="124"/>
      <c r="E3" s="124"/>
      <c r="F3" s="124"/>
      <c r="G3" s="124"/>
      <c r="H3" s="124"/>
      <c r="I3" s="124"/>
      <c r="J3" s="124"/>
      <c r="K3" s="124"/>
      <c r="L3" s="124"/>
      <c r="M3" s="125"/>
      <c r="N3" s="17"/>
    </row>
    <row r="4" spans="1:14" ht="15.75" thickBot="1" x14ac:dyDescent="0.3">
      <c r="A4" s="73"/>
      <c r="B4" s="126"/>
      <c r="C4" s="127"/>
      <c r="D4" s="127"/>
      <c r="E4" s="127"/>
      <c r="F4" s="127"/>
      <c r="G4" s="127"/>
      <c r="H4" s="127"/>
      <c r="I4" s="127"/>
      <c r="J4" s="127"/>
      <c r="K4" s="127"/>
      <c r="L4" s="127"/>
      <c r="M4" s="128"/>
      <c r="N4" s="17"/>
    </row>
    <row r="5" spans="1:14" x14ac:dyDescent="0.25">
      <c r="A5" s="73"/>
      <c r="C5" s="74">
        <f>(C7*100)/F7</f>
        <v>76.572781928261037</v>
      </c>
      <c r="D5" s="74">
        <f>(D7*100)/F7</f>
        <v>23.423601218340963</v>
      </c>
      <c r="E5" s="74">
        <f>(E7*100)/F7</f>
        <v>3.6168533979935255E-3</v>
      </c>
    </row>
    <row r="6" spans="1:14" ht="38.25" x14ac:dyDescent="0.25">
      <c r="B6" s="30" t="s">
        <v>29</v>
      </c>
      <c r="C6" s="30" t="s">
        <v>30</v>
      </c>
      <c r="D6" s="30" t="s">
        <v>31</v>
      </c>
      <c r="E6" s="30" t="s">
        <v>32</v>
      </c>
      <c r="F6" s="30" t="s">
        <v>33</v>
      </c>
      <c r="G6" s="30" t="s">
        <v>34</v>
      </c>
    </row>
    <row r="7" spans="1:14" x14ac:dyDescent="0.25">
      <c r="B7" s="20" t="s">
        <v>35</v>
      </c>
      <c r="C7" s="45">
        <f>SUM(C8:C96)</f>
        <v>3929357.0300000007</v>
      </c>
      <c r="D7" s="45">
        <f t="shared" ref="D7:E7" si="0">SUM(D8:D96)</f>
        <v>1201989.6600000001</v>
      </c>
      <c r="E7" s="45">
        <f t="shared" si="0"/>
        <v>185.6</v>
      </c>
      <c r="F7" s="45">
        <f t="shared" ref="F7" si="1">SUM(C7:E7)</f>
        <v>5131532.290000001</v>
      </c>
      <c r="G7" s="84">
        <f t="shared" ref="G7" si="2">F7/1000</f>
        <v>5131.532290000001</v>
      </c>
    </row>
    <row r="8" spans="1:14" hidden="1" x14ac:dyDescent="0.25">
      <c r="A8" s="74" t="s">
        <v>214</v>
      </c>
      <c r="B8" s="54" t="s">
        <v>37</v>
      </c>
      <c r="C8" s="55">
        <v>1389968.15</v>
      </c>
      <c r="D8" s="55">
        <v>16726.900000000001</v>
      </c>
      <c r="E8" s="55">
        <v>0</v>
      </c>
      <c r="F8" s="85">
        <f t="shared" ref="F8:F39" si="3">SUM(C8:E8)</f>
        <v>1406695.0499999998</v>
      </c>
      <c r="G8" s="85">
        <f t="shared" ref="G8:G39" si="4">F8/1000</f>
        <v>1406.6950499999998</v>
      </c>
    </row>
    <row r="9" spans="1:14" hidden="1" x14ac:dyDescent="0.25">
      <c r="A9" s="74" t="s">
        <v>215</v>
      </c>
      <c r="B9" s="54" t="s">
        <v>39</v>
      </c>
      <c r="C9" s="55">
        <v>1018299.72</v>
      </c>
      <c r="D9" s="55">
        <v>7.5</v>
      </c>
      <c r="E9" s="55">
        <v>0</v>
      </c>
      <c r="F9" s="85">
        <f t="shared" si="3"/>
        <v>1018307.22</v>
      </c>
      <c r="G9" s="85">
        <f t="shared" si="4"/>
        <v>1018.3072199999999</v>
      </c>
    </row>
    <row r="10" spans="1:14" ht="18.75" hidden="1" customHeight="1" x14ac:dyDescent="0.25">
      <c r="A10" s="74" t="s">
        <v>216</v>
      </c>
      <c r="B10" s="54" t="s">
        <v>41</v>
      </c>
      <c r="C10" s="55">
        <v>124495.1</v>
      </c>
      <c r="D10" s="55">
        <v>617765.9</v>
      </c>
      <c r="E10" s="55">
        <v>0</v>
      </c>
      <c r="F10" s="85">
        <f t="shared" si="3"/>
        <v>742261</v>
      </c>
      <c r="G10" s="85">
        <f t="shared" si="4"/>
        <v>742.26099999999997</v>
      </c>
    </row>
    <row r="11" spans="1:14" hidden="1" x14ac:dyDescent="0.25">
      <c r="A11" s="74" t="s">
        <v>217</v>
      </c>
      <c r="B11" s="54" t="s">
        <v>43</v>
      </c>
      <c r="C11" s="55">
        <v>317679.25</v>
      </c>
      <c r="D11" s="55">
        <v>0</v>
      </c>
      <c r="E11" s="55">
        <v>0</v>
      </c>
      <c r="F11" s="85">
        <f t="shared" si="3"/>
        <v>317679.25</v>
      </c>
      <c r="G11" s="85">
        <f t="shared" si="4"/>
        <v>317.67925000000002</v>
      </c>
    </row>
    <row r="12" spans="1:14" ht="33.75" hidden="1" customHeight="1" x14ac:dyDescent="0.25">
      <c r="A12" s="74" t="s">
        <v>218</v>
      </c>
      <c r="B12" s="54" t="s">
        <v>45</v>
      </c>
      <c r="C12" s="55">
        <v>38925.5</v>
      </c>
      <c r="D12" s="55">
        <v>238165.3</v>
      </c>
      <c r="E12" s="55">
        <v>0</v>
      </c>
      <c r="F12" s="85">
        <f t="shared" si="3"/>
        <v>277090.8</v>
      </c>
      <c r="G12" s="85">
        <f t="shared" si="4"/>
        <v>277.0908</v>
      </c>
    </row>
    <row r="13" spans="1:14" hidden="1" x14ac:dyDescent="0.25">
      <c r="A13" s="74" t="s">
        <v>219</v>
      </c>
      <c r="B13" s="54" t="s">
        <v>47</v>
      </c>
      <c r="C13" s="55">
        <v>208152.47</v>
      </c>
      <c r="D13" s="55">
        <v>0</v>
      </c>
      <c r="E13" s="55">
        <v>0</v>
      </c>
      <c r="F13" s="85">
        <f t="shared" si="3"/>
        <v>208152.47</v>
      </c>
      <c r="G13" s="85">
        <f t="shared" si="4"/>
        <v>208.15246999999999</v>
      </c>
    </row>
    <row r="14" spans="1:14" hidden="1" x14ac:dyDescent="0.25">
      <c r="A14" s="74" t="s">
        <v>220</v>
      </c>
      <c r="B14" s="54" t="s">
        <v>49</v>
      </c>
      <c r="C14" s="55">
        <v>143878.65</v>
      </c>
      <c r="D14" s="55">
        <v>27649.8</v>
      </c>
      <c r="E14" s="55">
        <v>0</v>
      </c>
      <c r="F14" s="85">
        <f t="shared" si="3"/>
        <v>171528.44999999998</v>
      </c>
      <c r="G14" s="85">
        <f t="shared" si="4"/>
        <v>171.52844999999999</v>
      </c>
    </row>
    <row r="15" spans="1:14" hidden="1" x14ac:dyDescent="0.25">
      <c r="A15" s="74" t="s">
        <v>221</v>
      </c>
      <c r="B15" s="54" t="s">
        <v>51</v>
      </c>
      <c r="C15" s="55">
        <v>129807.25</v>
      </c>
      <c r="D15" s="55">
        <v>40</v>
      </c>
      <c r="E15" s="55">
        <v>0</v>
      </c>
      <c r="F15" s="85">
        <f t="shared" si="3"/>
        <v>129847.25</v>
      </c>
      <c r="G15" s="85">
        <f t="shared" si="4"/>
        <v>129.84725</v>
      </c>
    </row>
    <row r="16" spans="1:14" hidden="1" x14ac:dyDescent="0.25">
      <c r="A16" s="74" t="s">
        <v>222</v>
      </c>
      <c r="B16" s="54" t="s">
        <v>53</v>
      </c>
      <c r="C16" s="55">
        <v>86753.89</v>
      </c>
      <c r="D16" s="55">
        <v>6789.1</v>
      </c>
      <c r="E16" s="55">
        <v>0</v>
      </c>
      <c r="F16" s="85">
        <f t="shared" si="3"/>
        <v>93542.99</v>
      </c>
      <c r="G16" s="85">
        <f t="shared" si="4"/>
        <v>93.542990000000003</v>
      </c>
    </row>
    <row r="17" spans="1:7" ht="25.5" hidden="1" x14ac:dyDescent="0.25">
      <c r="A17" s="74" t="s">
        <v>223</v>
      </c>
      <c r="B17" s="54" t="s">
        <v>55</v>
      </c>
      <c r="C17" s="55">
        <v>86209.09</v>
      </c>
      <c r="D17" s="55">
        <v>298</v>
      </c>
      <c r="E17" s="55">
        <v>0</v>
      </c>
      <c r="F17" s="85">
        <f t="shared" si="3"/>
        <v>86507.09</v>
      </c>
      <c r="G17" s="85">
        <f t="shared" si="4"/>
        <v>86.507089999999991</v>
      </c>
    </row>
    <row r="18" spans="1:7" hidden="1" x14ac:dyDescent="0.25">
      <c r="A18" s="74" t="s">
        <v>224</v>
      </c>
      <c r="B18" s="54" t="s">
        <v>57</v>
      </c>
      <c r="C18" s="55">
        <v>0</v>
      </c>
      <c r="D18" s="55">
        <v>81824.63</v>
      </c>
      <c r="E18" s="55">
        <v>0</v>
      </c>
      <c r="F18" s="85">
        <f t="shared" si="3"/>
        <v>81824.63</v>
      </c>
      <c r="G18" s="85">
        <f t="shared" si="4"/>
        <v>81.824629999999999</v>
      </c>
    </row>
    <row r="19" spans="1:7" ht="51" x14ac:dyDescent="0.25">
      <c r="A19" s="74" t="s">
        <v>225</v>
      </c>
      <c r="B19" s="81" t="s">
        <v>59</v>
      </c>
      <c r="C19" s="82">
        <v>75444.12</v>
      </c>
      <c r="D19" s="82">
        <v>0.3</v>
      </c>
      <c r="E19" s="82">
        <v>9.6</v>
      </c>
      <c r="F19" s="86">
        <f t="shared" si="3"/>
        <v>75454.02</v>
      </c>
      <c r="G19" s="87">
        <f t="shared" si="4"/>
        <v>75.45402</v>
      </c>
    </row>
    <row r="20" spans="1:7" hidden="1" x14ac:dyDescent="0.25">
      <c r="A20" s="74" t="s">
        <v>226</v>
      </c>
      <c r="B20" s="54" t="s">
        <v>61</v>
      </c>
      <c r="C20" s="55">
        <v>43</v>
      </c>
      <c r="D20" s="55">
        <v>62226</v>
      </c>
      <c r="E20" s="55">
        <v>0</v>
      </c>
      <c r="F20" s="85">
        <f t="shared" si="3"/>
        <v>62269</v>
      </c>
      <c r="G20" s="88">
        <f t="shared" si="4"/>
        <v>62.268999999999998</v>
      </c>
    </row>
    <row r="21" spans="1:7" hidden="1" x14ac:dyDescent="0.25">
      <c r="A21" s="74" t="s">
        <v>227</v>
      </c>
      <c r="B21" s="54" t="s">
        <v>63</v>
      </c>
      <c r="C21" s="55">
        <v>24557.7</v>
      </c>
      <c r="D21" s="55">
        <v>32121.9</v>
      </c>
      <c r="E21" s="55">
        <v>1</v>
      </c>
      <c r="F21" s="85">
        <f t="shared" si="3"/>
        <v>56680.600000000006</v>
      </c>
      <c r="G21" s="88">
        <f t="shared" si="4"/>
        <v>56.680600000000005</v>
      </c>
    </row>
    <row r="22" spans="1:7" ht="23.25" hidden="1" customHeight="1" x14ac:dyDescent="0.25">
      <c r="A22" s="74" t="s">
        <v>228</v>
      </c>
      <c r="B22" s="23" t="s">
        <v>65</v>
      </c>
      <c r="C22" s="43">
        <v>46417.34</v>
      </c>
      <c r="D22" s="43">
        <v>0</v>
      </c>
      <c r="E22" s="43">
        <v>0</v>
      </c>
      <c r="F22" s="85">
        <f t="shared" si="3"/>
        <v>46417.34</v>
      </c>
      <c r="G22" s="88">
        <f t="shared" si="4"/>
        <v>46.417339999999996</v>
      </c>
    </row>
    <row r="23" spans="1:7" hidden="1" x14ac:dyDescent="0.25">
      <c r="A23" s="74" t="s">
        <v>229</v>
      </c>
      <c r="B23" s="54" t="s">
        <v>67</v>
      </c>
      <c r="C23" s="55">
        <v>29763.02</v>
      </c>
      <c r="D23" s="55">
        <v>3581.4</v>
      </c>
      <c r="E23" s="55">
        <v>0</v>
      </c>
      <c r="F23" s="85">
        <f t="shared" si="3"/>
        <v>33344.42</v>
      </c>
      <c r="G23" s="88">
        <f t="shared" si="4"/>
        <v>33.34442</v>
      </c>
    </row>
    <row r="24" spans="1:7" ht="23.25" hidden="1" customHeight="1" x14ac:dyDescent="0.25">
      <c r="A24" s="74" t="s">
        <v>230</v>
      </c>
      <c r="B24" s="54" t="s">
        <v>69</v>
      </c>
      <c r="C24" s="55">
        <v>32230.12</v>
      </c>
      <c r="D24" s="55">
        <v>0</v>
      </c>
      <c r="E24" s="55">
        <v>0</v>
      </c>
      <c r="F24" s="85">
        <f t="shared" si="3"/>
        <v>32230.12</v>
      </c>
      <c r="G24" s="88">
        <f t="shared" si="4"/>
        <v>32.230119999999999</v>
      </c>
    </row>
    <row r="25" spans="1:7" hidden="1" x14ac:dyDescent="0.25">
      <c r="A25" s="74" t="s">
        <v>231</v>
      </c>
      <c r="B25" s="54" t="s">
        <v>71</v>
      </c>
      <c r="C25" s="55">
        <v>28840.83</v>
      </c>
      <c r="D25" s="55">
        <v>0</v>
      </c>
      <c r="E25" s="55">
        <v>0</v>
      </c>
      <c r="F25" s="85">
        <f t="shared" si="3"/>
        <v>28840.83</v>
      </c>
      <c r="G25" s="88">
        <f t="shared" si="4"/>
        <v>28.84083</v>
      </c>
    </row>
    <row r="26" spans="1:7" ht="27" hidden="1" customHeight="1" x14ac:dyDescent="0.25">
      <c r="A26" s="74" t="s">
        <v>232</v>
      </c>
      <c r="B26" s="54" t="s">
        <v>73</v>
      </c>
      <c r="C26" s="55">
        <v>642</v>
      </c>
      <c r="D26" s="55">
        <v>24827.1</v>
      </c>
      <c r="E26" s="55">
        <v>0</v>
      </c>
      <c r="F26" s="85">
        <f t="shared" si="3"/>
        <v>25469.1</v>
      </c>
      <c r="G26" s="88">
        <f t="shared" si="4"/>
        <v>25.469099999999997</v>
      </c>
    </row>
    <row r="27" spans="1:7" ht="32.25" hidden="1" customHeight="1" x14ac:dyDescent="0.25">
      <c r="A27" s="74" t="s">
        <v>233</v>
      </c>
      <c r="B27" s="54" t="s">
        <v>75</v>
      </c>
      <c r="C27" s="55">
        <v>18040.64</v>
      </c>
      <c r="D27" s="55">
        <v>4969.3</v>
      </c>
      <c r="E27" s="55">
        <v>0</v>
      </c>
      <c r="F27" s="85">
        <f t="shared" si="3"/>
        <v>23009.94</v>
      </c>
      <c r="G27" s="88">
        <f t="shared" si="4"/>
        <v>23.00994</v>
      </c>
    </row>
    <row r="28" spans="1:7" ht="21.75" customHeight="1" x14ac:dyDescent="0.25">
      <c r="A28" s="74" t="s">
        <v>234</v>
      </c>
      <c r="B28" s="81" t="s">
        <v>77</v>
      </c>
      <c r="C28" s="82">
        <v>0</v>
      </c>
      <c r="D28" s="82">
        <v>21850</v>
      </c>
      <c r="E28" s="82">
        <v>0</v>
      </c>
      <c r="F28" s="86">
        <f t="shared" si="3"/>
        <v>21850</v>
      </c>
      <c r="G28" s="87">
        <f t="shared" si="4"/>
        <v>21.85</v>
      </c>
    </row>
    <row r="29" spans="1:7" ht="26.25" hidden="1" customHeight="1" x14ac:dyDescent="0.25">
      <c r="A29" s="74" t="s">
        <v>235</v>
      </c>
      <c r="B29" s="54" t="s">
        <v>79</v>
      </c>
      <c r="C29" s="55">
        <v>1570.16</v>
      </c>
      <c r="D29" s="55">
        <v>18626.02</v>
      </c>
      <c r="E29" s="55">
        <v>0</v>
      </c>
      <c r="F29" s="85">
        <f t="shared" si="3"/>
        <v>20196.18</v>
      </c>
      <c r="G29" s="88">
        <f t="shared" si="4"/>
        <v>20.196180000000002</v>
      </c>
    </row>
    <row r="30" spans="1:7" ht="24.75" hidden="1" customHeight="1" x14ac:dyDescent="0.25">
      <c r="A30" s="74" t="s">
        <v>236</v>
      </c>
      <c r="B30" s="54" t="s">
        <v>81</v>
      </c>
      <c r="C30" s="55">
        <v>17029.96</v>
      </c>
      <c r="D30" s="55">
        <v>0</v>
      </c>
      <c r="E30" s="55">
        <v>0</v>
      </c>
      <c r="F30" s="85">
        <f t="shared" si="3"/>
        <v>17029.96</v>
      </c>
      <c r="G30" s="88">
        <f t="shared" si="4"/>
        <v>17.029959999999999</v>
      </c>
    </row>
    <row r="31" spans="1:7" ht="24.75" hidden="1" customHeight="1" x14ac:dyDescent="0.25">
      <c r="A31" s="74" t="s">
        <v>237</v>
      </c>
      <c r="B31" s="54" t="s">
        <v>83</v>
      </c>
      <c r="C31" s="55">
        <v>6806.4</v>
      </c>
      <c r="D31" s="55">
        <v>10136.200000000001</v>
      </c>
      <c r="E31" s="55">
        <v>0</v>
      </c>
      <c r="F31" s="85">
        <f t="shared" si="3"/>
        <v>16942.599999999999</v>
      </c>
      <c r="G31" s="88">
        <f t="shared" si="4"/>
        <v>16.942599999999999</v>
      </c>
    </row>
    <row r="32" spans="1:7" ht="27" hidden="1" customHeight="1" x14ac:dyDescent="0.25">
      <c r="A32" s="74" t="s">
        <v>238</v>
      </c>
      <c r="B32" s="54" t="s">
        <v>85</v>
      </c>
      <c r="C32" s="55">
        <v>13415.26</v>
      </c>
      <c r="D32" s="55">
        <v>1902.11</v>
      </c>
      <c r="E32" s="55">
        <v>0</v>
      </c>
      <c r="F32" s="85">
        <f t="shared" si="3"/>
        <v>15317.37</v>
      </c>
      <c r="G32" s="88">
        <f t="shared" si="4"/>
        <v>15.31737</v>
      </c>
    </row>
    <row r="33" spans="1:7" hidden="1" x14ac:dyDescent="0.25">
      <c r="A33" s="74" t="s">
        <v>239</v>
      </c>
      <c r="B33" s="54" t="s">
        <v>87</v>
      </c>
      <c r="C33" s="55">
        <v>3688.5</v>
      </c>
      <c r="D33" s="55">
        <v>10563.7</v>
      </c>
      <c r="E33" s="55">
        <v>0</v>
      </c>
      <c r="F33" s="85">
        <f t="shared" si="3"/>
        <v>14252.2</v>
      </c>
      <c r="G33" s="88">
        <f t="shared" si="4"/>
        <v>14.2522</v>
      </c>
    </row>
    <row r="34" spans="1:7" hidden="1" x14ac:dyDescent="0.25">
      <c r="A34" s="74" t="s">
        <v>240</v>
      </c>
      <c r="B34" s="54" t="s">
        <v>89</v>
      </c>
      <c r="C34" s="55">
        <v>10226.1</v>
      </c>
      <c r="D34" s="55">
        <v>3307.8</v>
      </c>
      <c r="E34" s="55">
        <v>0</v>
      </c>
      <c r="F34" s="85">
        <f t="shared" si="3"/>
        <v>13533.900000000001</v>
      </c>
      <c r="G34" s="88">
        <f t="shared" si="4"/>
        <v>13.533900000000001</v>
      </c>
    </row>
    <row r="35" spans="1:7" ht="40.5" customHeight="1" x14ac:dyDescent="0.25">
      <c r="A35" s="74" t="s">
        <v>241</v>
      </c>
      <c r="B35" s="81" t="s">
        <v>91</v>
      </c>
      <c r="C35" s="82">
        <v>10351.969999999999</v>
      </c>
      <c r="D35" s="82">
        <v>16</v>
      </c>
      <c r="E35" s="82">
        <v>0</v>
      </c>
      <c r="F35" s="86">
        <f t="shared" si="3"/>
        <v>10367.969999999999</v>
      </c>
      <c r="G35" s="87">
        <f t="shared" si="4"/>
        <v>10.36797</v>
      </c>
    </row>
    <row r="36" spans="1:7" hidden="1" x14ac:dyDescent="0.25">
      <c r="A36" s="74" t="s">
        <v>242</v>
      </c>
      <c r="B36" s="54" t="s">
        <v>93</v>
      </c>
      <c r="C36" s="55">
        <v>7526.2</v>
      </c>
      <c r="D36" s="55">
        <v>0</v>
      </c>
      <c r="E36" s="55">
        <v>0</v>
      </c>
      <c r="F36" s="85">
        <f t="shared" si="3"/>
        <v>7526.2</v>
      </c>
      <c r="G36" s="88">
        <f t="shared" si="4"/>
        <v>7.5262000000000002</v>
      </c>
    </row>
    <row r="37" spans="1:7" ht="24.75" hidden="1" customHeight="1" x14ac:dyDescent="0.25">
      <c r="A37" s="74" t="s">
        <v>243</v>
      </c>
      <c r="B37" s="54" t="s">
        <v>95</v>
      </c>
      <c r="C37" s="55">
        <v>6239.16</v>
      </c>
      <c r="D37" s="55">
        <v>0</v>
      </c>
      <c r="E37" s="55">
        <v>0</v>
      </c>
      <c r="F37" s="85">
        <f t="shared" si="3"/>
        <v>6239.16</v>
      </c>
      <c r="G37" s="88">
        <f t="shared" si="4"/>
        <v>6.23916</v>
      </c>
    </row>
    <row r="38" spans="1:7" hidden="1" x14ac:dyDescent="0.25">
      <c r="A38" s="74" t="s">
        <v>244</v>
      </c>
      <c r="B38" s="54" t="s">
        <v>97</v>
      </c>
      <c r="C38" s="55">
        <v>5473.49</v>
      </c>
      <c r="D38" s="55">
        <v>670.16</v>
      </c>
      <c r="E38" s="55">
        <v>0</v>
      </c>
      <c r="F38" s="85">
        <f t="shared" si="3"/>
        <v>6143.65</v>
      </c>
      <c r="G38" s="88">
        <f t="shared" si="4"/>
        <v>6.1436500000000001</v>
      </c>
    </row>
    <row r="39" spans="1:7" hidden="1" x14ac:dyDescent="0.25">
      <c r="A39" s="74" t="s">
        <v>245</v>
      </c>
      <c r="B39" s="54" t="s">
        <v>99</v>
      </c>
      <c r="C39" s="55">
        <v>5531.25</v>
      </c>
      <c r="D39" s="55">
        <v>17</v>
      </c>
      <c r="E39" s="55">
        <v>0</v>
      </c>
      <c r="F39" s="85">
        <f t="shared" si="3"/>
        <v>5548.25</v>
      </c>
      <c r="G39" s="88">
        <f t="shared" si="4"/>
        <v>5.5482500000000003</v>
      </c>
    </row>
    <row r="40" spans="1:7" hidden="1" x14ac:dyDescent="0.25">
      <c r="A40" s="74" t="s">
        <v>246</v>
      </c>
      <c r="B40" s="54" t="s">
        <v>101</v>
      </c>
      <c r="C40" s="55">
        <v>127</v>
      </c>
      <c r="D40" s="55">
        <v>5402.3</v>
      </c>
      <c r="E40" s="55">
        <v>0</v>
      </c>
      <c r="F40" s="85">
        <f t="shared" ref="F40:F71" si="5">SUM(C40:E40)</f>
        <v>5529.3</v>
      </c>
      <c r="G40" s="88">
        <f t="shared" ref="G40:G71" si="6">F40/1000</f>
        <v>5.5293000000000001</v>
      </c>
    </row>
    <row r="41" spans="1:7" hidden="1" x14ac:dyDescent="0.25">
      <c r="A41" s="74" t="s">
        <v>247</v>
      </c>
      <c r="B41" s="54" t="s">
        <v>103</v>
      </c>
      <c r="C41" s="55">
        <v>5345.15</v>
      </c>
      <c r="D41" s="55">
        <v>0</v>
      </c>
      <c r="E41" s="55">
        <v>0</v>
      </c>
      <c r="F41" s="85">
        <f t="shared" si="5"/>
        <v>5345.15</v>
      </c>
      <c r="G41" s="88">
        <f t="shared" si="6"/>
        <v>5.3451499999999994</v>
      </c>
    </row>
    <row r="42" spans="1:7" hidden="1" x14ac:dyDescent="0.25">
      <c r="A42" s="74" t="s">
        <v>248</v>
      </c>
      <c r="B42" s="54" t="s">
        <v>105</v>
      </c>
      <c r="C42" s="55">
        <v>60</v>
      </c>
      <c r="D42" s="55">
        <v>5100</v>
      </c>
      <c r="E42" s="55">
        <v>0</v>
      </c>
      <c r="F42" s="85">
        <f t="shared" si="5"/>
        <v>5160</v>
      </c>
      <c r="G42" s="88">
        <f t="shared" si="6"/>
        <v>5.16</v>
      </c>
    </row>
    <row r="43" spans="1:7" ht="17.25" hidden="1" customHeight="1" x14ac:dyDescent="0.25">
      <c r="A43" s="74" t="s">
        <v>249</v>
      </c>
      <c r="B43" s="54" t="s">
        <v>107</v>
      </c>
      <c r="C43" s="55">
        <v>4535.2700000000004</v>
      </c>
      <c r="D43" s="55">
        <v>537.6</v>
      </c>
      <c r="E43" s="55">
        <v>0</v>
      </c>
      <c r="F43" s="85">
        <f t="shared" si="5"/>
        <v>5072.8700000000008</v>
      </c>
      <c r="G43" s="88">
        <f t="shared" si="6"/>
        <v>5.0728700000000009</v>
      </c>
    </row>
    <row r="44" spans="1:7" x14ac:dyDescent="0.25">
      <c r="A44" s="74" t="s">
        <v>250</v>
      </c>
      <c r="B44" s="81" t="s">
        <v>109</v>
      </c>
      <c r="C44" s="82">
        <v>4737.07</v>
      </c>
      <c r="D44" s="82">
        <v>0</v>
      </c>
      <c r="E44" s="82">
        <v>0</v>
      </c>
      <c r="F44" s="86">
        <f t="shared" si="5"/>
        <v>4737.07</v>
      </c>
      <c r="G44" s="87">
        <f t="shared" si="6"/>
        <v>4.7370700000000001</v>
      </c>
    </row>
    <row r="45" spans="1:7" hidden="1" x14ac:dyDescent="0.25">
      <c r="A45" s="74" t="s">
        <v>251</v>
      </c>
      <c r="B45" s="54" t="s">
        <v>111</v>
      </c>
      <c r="C45" s="55">
        <v>3405.89</v>
      </c>
      <c r="D45" s="55">
        <v>228.15</v>
      </c>
      <c r="E45" s="55">
        <v>0</v>
      </c>
      <c r="F45" s="85">
        <f t="shared" si="5"/>
        <v>3634.04</v>
      </c>
      <c r="G45" s="88">
        <f t="shared" si="6"/>
        <v>3.6340400000000002</v>
      </c>
    </row>
    <row r="46" spans="1:7" hidden="1" x14ac:dyDescent="0.25">
      <c r="A46" s="74" t="s">
        <v>252</v>
      </c>
      <c r="B46" s="54" t="s">
        <v>113</v>
      </c>
      <c r="C46" s="55">
        <v>2910.5</v>
      </c>
      <c r="D46" s="55">
        <v>0</v>
      </c>
      <c r="E46" s="55">
        <v>0</v>
      </c>
      <c r="F46" s="85">
        <f t="shared" si="5"/>
        <v>2910.5</v>
      </c>
      <c r="G46" s="88">
        <f t="shared" si="6"/>
        <v>2.9104999999999999</v>
      </c>
    </row>
    <row r="47" spans="1:7" ht="28.5" hidden="1" customHeight="1" x14ac:dyDescent="0.25">
      <c r="A47" s="74" t="s">
        <v>253</v>
      </c>
      <c r="B47" s="54" t="s">
        <v>115</v>
      </c>
      <c r="C47" s="55">
        <v>2890.08</v>
      </c>
      <c r="D47" s="55">
        <v>0</v>
      </c>
      <c r="E47" s="55">
        <v>0</v>
      </c>
      <c r="F47" s="85">
        <f t="shared" si="5"/>
        <v>2890.08</v>
      </c>
      <c r="G47" s="88">
        <f t="shared" si="6"/>
        <v>2.8900799999999998</v>
      </c>
    </row>
    <row r="48" spans="1:7" ht="32.25" hidden="1" customHeight="1" x14ac:dyDescent="0.25">
      <c r="A48" s="74" t="s">
        <v>254</v>
      </c>
      <c r="B48" s="54" t="s">
        <v>117</v>
      </c>
      <c r="C48" s="55">
        <v>1018.57</v>
      </c>
      <c r="D48" s="55">
        <v>1848.6099999999899</v>
      </c>
      <c r="E48" s="55">
        <v>0</v>
      </c>
      <c r="F48" s="85">
        <f t="shared" si="5"/>
        <v>2867.1799999999898</v>
      </c>
      <c r="G48" s="88">
        <f t="shared" si="6"/>
        <v>2.8671799999999896</v>
      </c>
    </row>
    <row r="49" spans="1:7" ht="25.5" hidden="1" x14ac:dyDescent="0.25">
      <c r="A49" s="74" t="s">
        <v>255</v>
      </c>
      <c r="B49" s="54" t="s">
        <v>119</v>
      </c>
      <c r="C49" s="55">
        <v>2509.85</v>
      </c>
      <c r="D49" s="55">
        <v>0</v>
      </c>
      <c r="E49" s="55">
        <v>0</v>
      </c>
      <c r="F49" s="85">
        <f t="shared" si="5"/>
        <v>2509.85</v>
      </c>
      <c r="G49" s="88">
        <f t="shared" si="6"/>
        <v>2.5098499999999997</v>
      </c>
    </row>
    <row r="50" spans="1:7" ht="28.5" hidden="1" customHeight="1" x14ac:dyDescent="0.25">
      <c r="A50" s="74" t="s">
        <v>256</v>
      </c>
      <c r="B50" s="54" t="s">
        <v>121</v>
      </c>
      <c r="C50" s="55">
        <v>2424.0700000000002</v>
      </c>
      <c r="D50" s="55">
        <v>0</v>
      </c>
      <c r="E50" s="55">
        <v>0</v>
      </c>
      <c r="F50" s="85">
        <f t="shared" si="5"/>
        <v>2424.0700000000002</v>
      </c>
      <c r="G50" s="88">
        <f t="shared" si="6"/>
        <v>2.4240699999999999</v>
      </c>
    </row>
    <row r="51" spans="1:7" ht="25.5" hidden="1" x14ac:dyDescent="0.25">
      <c r="A51" s="74" t="s">
        <v>257</v>
      </c>
      <c r="B51" s="54" t="s">
        <v>123</v>
      </c>
      <c r="C51" s="55">
        <v>2034</v>
      </c>
      <c r="D51" s="55">
        <v>0</v>
      </c>
      <c r="E51" s="55">
        <v>0</v>
      </c>
      <c r="F51" s="85">
        <f t="shared" si="5"/>
        <v>2034</v>
      </c>
      <c r="G51" s="88">
        <f t="shared" si="6"/>
        <v>2.0339999999999998</v>
      </c>
    </row>
    <row r="52" spans="1:7" ht="33" hidden="1" customHeight="1" x14ac:dyDescent="0.25">
      <c r="A52" s="74" t="s">
        <v>258</v>
      </c>
      <c r="B52" s="54" t="s">
        <v>125</v>
      </c>
      <c r="C52" s="55">
        <v>620.65</v>
      </c>
      <c r="D52" s="55">
        <v>1131.4000000000001</v>
      </c>
      <c r="E52" s="55">
        <v>0</v>
      </c>
      <c r="F52" s="85">
        <f t="shared" si="5"/>
        <v>1752.0500000000002</v>
      </c>
      <c r="G52" s="88">
        <f t="shared" si="6"/>
        <v>1.7520500000000001</v>
      </c>
    </row>
    <row r="53" spans="1:7" ht="30" hidden="1" customHeight="1" x14ac:dyDescent="0.25">
      <c r="A53" s="74" t="s">
        <v>259</v>
      </c>
      <c r="B53" s="54" t="s">
        <v>127</v>
      </c>
      <c r="C53" s="55">
        <v>1570.27</v>
      </c>
      <c r="D53" s="55">
        <v>12.56</v>
      </c>
      <c r="E53" s="55">
        <v>0</v>
      </c>
      <c r="F53" s="85">
        <f t="shared" si="5"/>
        <v>1582.83</v>
      </c>
      <c r="G53" s="88">
        <f t="shared" si="6"/>
        <v>1.58283</v>
      </c>
    </row>
    <row r="54" spans="1:7" ht="24" hidden="1" customHeight="1" x14ac:dyDescent="0.25">
      <c r="A54" s="74" t="s">
        <v>260</v>
      </c>
      <c r="B54" s="54" t="s">
        <v>129</v>
      </c>
      <c r="C54" s="55">
        <v>1542</v>
      </c>
      <c r="D54" s="55">
        <v>0</v>
      </c>
      <c r="E54" s="55">
        <v>0</v>
      </c>
      <c r="F54" s="85">
        <f t="shared" si="5"/>
        <v>1542</v>
      </c>
      <c r="G54" s="88">
        <f t="shared" si="6"/>
        <v>1.542</v>
      </c>
    </row>
    <row r="55" spans="1:7" hidden="1" x14ac:dyDescent="0.25">
      <c r="A55" s="74" t="s">
        <v>261</v>
      </c>
      <c r="B55" s="54" t="s">
        <v>131</v>
      </c>
      <c r="C55" s="55">
        <v>1095.3</v>
      </c>
      <c r="D55" s="55">
        <v>0</v>
      </c>
      <c r="E55" s="55">
        <v>0</v>
      </c>
      <c r="F55" s="85">
        <f t="shared" si="5"/>
        <v>1095.3</v>
      </c>
      <c r="G55" s="88">
        <f t="shared" si="6"/>
        <v>1.0952999999999999</v>
      </c>
    </row>
    <row r="56" spans="1:7" ht="33.75" hidden="1" customHeight="1" x14ac:dyDescent="0.25">
      <c r="A56" s="74" t="s">
        <v>262</v>
      </c>
      <c r="B56" s="54" t="s">
        <v>133</v>
      </c>
      <c r="C56" s="55">
        <v>0</v>
      </c>
      <c r="D56" s="55">
        <v>1045.7</v>
      </c>
      <c r="E56" s="55">
        <v>0</v>
      </c>
      <c r="F56" s="85">
        <f t="shared" si="5"/>
        <v>1045.7</v>
      </c>
      <c r="G56" s="88">
        <f t="shared" si="6"/>
        <v>1.0457000000000001</v>
      </c>
    </row>
    <row r="57" spans="1:7" ht="26.25" hidden="1" customHeight="1" x14ac:dyDescent="0.25">
      <c r="A57" s="74" t="s">
        <v>263</v>
      </c>
      <c r="B57" s="54" t="s">
        <v>135</v>
      </c>
      <c r="C57" s="55">
        <v>774.25</v>
      </c>
      <c r="D57" s="55">
        <v>121.2</v>
      </c>
      <c r="E57" s="55">
        <v>0</v>
      </c>
      <c r="F57" s="85">
        <f t="shared" si="5"/>
        <v>895.45</v>
      </c>
      <c r="G57" s="88">
        <f t="shared" si="6"/>
        <v>0.89545000000000008</v>
      </c>
    </row>
    <row r="58" spans="1:7" hidden="1" x14ac:dyDescent="0.25">
      <c r="A58" s="74" t="s">
        <v>264</v>
      </c>
      <c r="B58" s="54" t="s">
        <v>137</v>
      </c>
      <c r="C58" s="55">
        <v>239</v>
      </c>
      <c r="D58" s="55">
        <v>591.70000000000005</v>
      </c>
      <c r="E58" s="55">
        <v>0</v>
      </c>
      <c r="F58" s="85">
        <f t="shared" si="5"/>
        <v>830.7</v>
      </c>
      <c r="G58" s="88">
        <f t="shared" si="6"/>
        <v>0.83069999999999999</v>
      </c>
    </row>
    <row r="59" spans="1:7" ht="24.75" hidden="1" customHeight="1" x14ac:dyDescent="0.25">
      <c r="A59" s="74" t="s">
        <v>265</v>
      </c>
      <c r="B59" s="54" t="s">
        <v>139</v>
      </c>
      <c r="C59" s="55">
        <v>0</v>
      </c>
      <c r="D59" s="55">
        <v>541</v>
      </c>
      <c r="E59" s="55">
        <v>0</v>
      </c>
      <c r="F59" s="85">
        <f t="shared" si="5"/>
        <v>541</v>
      </c>
      <c r="G59" s="88">
        <f t="shared" si="6"/>
        <v>0.54100000000000004</v>
      </c>
    </row>
    <row r="60" spans="1:7" ht="25.5" hidden="1" x14ac:dyDescent="0.25">
      <c r="A60" s="74" t="s">
        <v>266</v>
      </c>
      <c r="B60" s="54" t="s">
        <v>141</v>
      </c>
      <c r="C60" s="55">
        <v>457.35</v>
      </c>
      <c r="D60" s="55">
        <v>0</v>
      </c>
      <c r="E60" s="55">
        <v>0</v>
      </c>
      <c r="F60" s="85">
        <f t="shared" si="5"/>
        <v>457.35</v>
      </c>
      <c r="G60" s="88">
        <f t="shared" si="6"/>
        <v>0.45735000000000003</v>
      </c>
    </row>
    <row r="61" spans="1:7" hidden="1" x14ac:dyDescent="0.25">
      <c r="A61" s="74" t="s">
        <v>267</v>
      </c>
      <c r="B61" s="54" t="s">
        <v>143</v>
      </c>
      <c r="C61" s="55">
        <v>452.55</v>
      </c>
      <c r="D61" s="55">
        <v>0</v>
      </c>
      <c r="E61" s="55">
        <v>0</v>
      </c>
      <c r="F61" s="85">
        <f t="shared" si="5"/>
        <v>452.55</v>
      </c>
      <c r="G61" s="88">
        <f t="shared" si="6"/>
        <v>0.45255000000000001</v>
      </c>
    </row>
    <row r="62" spans="1:7" hidden="1" x14ac:dyDescent="0.25">
      <c r="A62" s="74" t="s">
        <v>268</v>
      </c>
      <c r="B62" s="54" t="s">
        <v>145</v>
      </c>
      <c r="C62" s="55">
        <v>393.68</v>
      </c>
      <c r="D62" s="55">
        <v>18.2</v>
      </c>
      <c r="E62" s="55">
        <v>0</v>
      </c>
      <c r="F62" s="85">
        <f t="shared" si="5"/>
        <v>411.88</v>
      </c>
      <c r="G62" s="88">
        <f t="shared" si="6"/>
        <v>0.41187999999999997</v>
      </c>
    </row>
    <row r="63" spans="1:7" hidden="1" x14ac:dyDescent="0.25">
      <c r="A63" s="74" t="s">
        <v>269</v>
      </c>
      <c r="B63" s="54" t="s">
        <v>147</v>
      </c>
      <c r="C63" s="55">
        <v>0</v>
      </c>
      <c r="D63" s="55">
        <v>369</v>
      </c>
      <c r="E63" s="55">
        <v>0</v>
      </c>
      <c r="F63" s="85">
        <f t="shared" si="5"/>
        <v>369</v>
      </c>
      <c r="G63" s="88">
        <f t="shared" si="6"/>
        <v>0.36899999999999999</v>
      </c>
    </row>
    <row r="64" spans="1:7" ht="25.5" hidden="1" x14ac:dyDescent="0.25">
      <c r="A64" s="74" t="s">
        <v>270</v>
      </c>
      <c r="B64" s="54" t="s">
        <v>149</v>
      </c>
      <c r="C64" s="55">
        <v>367.84</v>
      </c>
      <c r="D64" s="55">
        <v>0</v>
      </c>
      <c r="E64" s="55">
        <v>0</v>
      </c>
      <c r="F64" s="85">
        <f t="shared" si="5"/>
        <v>367.84</v>
      </c>
      <c r="G64" s="88">
        <f t="shared" si="6"/>
        <v>0.36784</v>
      </c>
    </row>
    <row r="65" spans="1:7" ht="25.5" hidden="1" x14ac:dyDescent="0.25">
      <c r="A65" s="74" t="s">
        <v>271</v>
      </c>
      <c r="B65" s="54" t="s">
        <v>151</v>
      </c>
      <c r="C65" s="55">
        <v>110.8</v>
      </c>
      <c r="D65" s="55">
        <v>248</v>
      </c>
      <c r="E65" s="55">
        <v>0</v>
      </c>
      <c r="F65" s="85">
        <f t="shared" si="5"/>
        <v>358.8</v>
      </c>
      <c r="G65" s="88">
        <f t="shared" si="6"/>
        <v>0.35880000000000001</v>
      </c>
    </row>
    <row r="66" spans="1:7" hidden="1" x14ac:dyDescent="0.25">
      <c r="A66" s="74" t="s">
        <v>272</v>
      </c>
      <c r="B66" s="54" t="s">
        <v>153</v>
      </c>
      <c r="C66" s="55">
        <v>52.65</v>
      </c>
      <c r="D66" s="55">
        <v>258.70999999999998</v>
      </c>
      <c r="E66" s="55">
        <v>0</v>
      </c>
      <c r="F66" s="85">
        <f t="shared" si="5"/>
        <v>311.35999999999996</v>
      </c>
      <c r="G66" s="88">
        <f t="shared" si="6"/>
        <v>0.31135999999999997</v>
      </c>
    </row>
    <row r="67" spans="1:7" ht="26.25" hidden="1" customHeight="1" x14ac:dyDescent="0.25">
      <c r="A67" s="74" t="s">
        <v>273</v>
      </c>
      <c r="B67" s="54" t="s">
        <v>155</v>
      </c>
      <c r="C67" s="55">
        <v>310.75</v>
      </c>
      <c r="D67" s="55">
        <v>0</v>
      </c>
      <c r="E67" s="55">
        <v>0</v>
      </c>
      <c r="F67" s="85">
        <f t="shared" si="5"/>
        <v>310.75</v>
      </c>
      <c r="G67" s="88">
        <f t="shared" si="6"/>
        <v>0.31075000000000003</v>
      </c>
    </row>
    <row r="68" spans="1:7" hidden="1" x14ac:dyDescent="0.25">
      <c r="A68" s="74" t="s">
        <v>274</v>
      </c>
      <c r="B68" s="54" t="s">
        <v>157</v>
      </c>
      <c r="C68" s="55">
        <v>226.8</v>
      </c>
      <c r="D68" s="55">
        <v>0</v>
      </c>
      <c r="E68" s="55">
        <v>0</v>
      </c>
      <c r="F68" s="85">
        <f t="shared" si="5"/>
        <v>226.8</v>
      </c>
      <c r="G68" s="88">
        <f t="shared" si="6"/>
        <v>0.2268</v>
      </c>
    </row>
    <row r="69" spans="1:7" ht="27.75" hidden="1" customHeight="1" x14ac:dyDescent="0.25">
      <c r="A69" s="74" t="s">
        <v>275</v>
      </c>
      <c r="B69" s="54" t="s">
        <v>159</v>
      </c>
      <c r="C69" s="55">
        <v>213</v>
      </c>
      <c r="D69" s="55">
        <v>0</v>
      </c>
      <c r="E69" s="55">
        <v>0</v>
      </c>
      <c r="F69" s="85">
        <f t="shared" si="5"/>
        <v>213</v>
      </c>
      <c r="G69" s="88">
        <f t="shared" si="6"/>
        <v>0.21299999999999999</v>
      </c>
    </row>
    <row r="70" spans="1:7" x14ac:dyDescent="0.25">
      <c r="A70" s="74" t="s">
        <v>276</v>
      </c>
      <c r="B70" s="81" t="s">
        <v>161</v>
      </c>
      <c r="C70" s="55">
        <v>200</v>
      </c>
      <c r="D70" s="55">
        <v>0</v>
      </c>
      <c r="E70" s="55">
        <v>0</v>
      </c>
      <c r="F70" s="85">
        <f t="shared" si="5"/>
        <v>200</v>
      </c>
      <c r="G70" s="88">
        <f t="shared" si="6"/>
        <v>0.2</v>
      </c>
    </row>
    <row r="71" spans="1:7" x14ac:dyDescent="0.25">
      <c r="A71" s="74" t="s">
        <v>277</v>
      </c>
      <c r="B71" s="81" t="s">
        <v>163</v>
      </c>
      <c r="C71" s="55">
        <v>82</v>
      </c>
      <c r="D71" s="55">
        <v>114.16</v>
      </c>
      <c r="E71" s="55">
        <v>0</v>
      </c>
      <c r="F71" s="85">
        <f t="shared" si="5"/>
        <v>196.16</v>
      </c>
      <c r="G71" s="88">
        <f t="shared" si="6"/>
        <v>0.19616</v>
      </c>
    </row>
    <row r="72" spans="1:7" hidden="1" x14ac:dyDescent="0.25">
      <c r="A72" s="74" t="s">
        <v>278</v>
      </c>
      <c r="B72" s="23" t="s">
        <v>165</v>
      </c>
      <c r="C72" s="43">
        <v>185</v>
      </c>
      <c r="D72" s="43">
        <v>0</v>
      </c>
      <c r="E72" s="43">
        <v>0</v>
      </c>
      <c r="F72" s="85">
        <f t="shared" ref="F72:F96" si="7">SUM(C72:E72)</f>
        <v>185</v>
      </c>
      <c r="G72" s="88">
        <f t="shared" ref="G72:G96" si="8">F72/1000</f>
        <v>0.185</v>
      </c>
    </row>
    <row r="73" spans="1:7" ht="42" hidden="1" customHeight="1" x14ac:dyDescent="0.25">
      <c r="A73" s="74" t="s">
        <v>279</v>
      </c>
      <c r="B73" s="54" t="s">
        <v>167</v>
      </c>
      <c r="C73" s="55">
        <v>0</v>
      </c>
      <c r="D73" s="55">
        <v>0</v>
      </c>
      <c r="E73" s="55">
        <v>175</v>
      </c>
      <c r="F73" s="85">
        <f t="shared" si="7"/>
        <v>175</v>
      </c>
      <c r="G73" s="88">
        <f t="shared" si="8"/>
        <v>0.17499999999999999</v>
      </c>
    </row>
    <row r="74" spans="1:7" ht="30" hidden="1" customHeight="1" x14ac:dyDescent="0.25">
      <c r="A74" s="74" t="s">
        <v>280</v>
      </c>
      <c r="B74" s="54" t="s">
        <v>169</v>
      </c>
      <c r="C74" s="55">
        <v>10.6</v>
      </c>
      <c r="D74" s="55">
        <v>122.95</v>
      </c>
      <c r="E74" s="55">
        <v>0</v>
      </c>
      <c r="F74" s="85">
        <f t="shared" si="7"/>
        <v>133.55000000000001</v>
      </c>
      <c r="G74" s="88">
        <f t="shared" si="8"/>
        <v>0.13355</v>
      </c>
    </row>
    <row r="75" spans="1:7" ht="25.5" hidden="1" x14ac:dyDescent="0.25">
      <c r="A75" s="74" t="s">
        <v>281</v>
      </c>
      <c r="B75" s="54" t="s">
        <v>171</v>
      </c>
      <c r="C75" s="55">
        <v>101</v>
      </c>
      <c r="D75" s="55">
        <v>17.3</v>
      </c>
      <c r="E75" s="55">
        <v>0</v>
      </c>
      <c r="F75" s="85">
        <f t="shared" si="7"/>
        <v>118.3</v>
      </c>
      <c r="G75" s="88">
        <f t="shared" si="8"/>
        <v>0.1183</v>
      </c>
    </row>
    <row r="76" spans="1:7" ht="28.5" hidden="1" customHeight="1" x14ac:dyDescent="0.25">
      <c r="A76" s="74" t="s">
        <v>282</v>
      </c>
      <c r="B76" s="54" t="s">
        <v>173</v>
      </c>
      <c r="C76" s="55">
        <v>72</v>
      </c>
      <c r="D76" s="55">
        <v>4</v>
      </c>
      <c r="E76" s="55">
        <v>0</v>
      </c>
      <c r="F76" s="85">
        <f t="shared" si="7"/>
        <v>76</v>
      </c>
      <c r="G76" s="88">
        <f t="shared" si="8"/>
        <v>7.5999999999999998E-2</v>
      </c>
    </row>
    <row r="77" spans="1:7" hidden="1" x14ac:dyDescent="0.25">
      <c r="A77" s="74" t="s">
        <v>283</v>
      </c>
      <c r="B77" s="54" t="s">
        <v>175</v>
      </c>
      <c r="C77" s="55">
        <v>75</v>
      </c>
      <c r="D77" s="55">
        <v>0</v>
      </c>
      <c r="E77" s="55">
        <v>0</v>
      </c>
      <c r="F77" s="85">
        <f t="shared" si="7"/>
        <v>75</v>
      </c>
      <c r="G77" s="88">
        <f t="shared" si="8"/>
        <v>7.4999999999999997E-2</v>
      </c>
    </row>
    <row r="78" spans="1:7" ht="25.5" hidden="1" x14ac:dyDescent="0.25">
      <c r="A78" s="74" t="s">
        <v>284</v>
      </c>
      <c r="B78" s="54" t="s">
        <v>177</v>
      </c>
      <c r="C78" s="55">
        <v>0</v>
      </c>
      <c r="D78" s="55">
        <v>71.099999999999994</v>
      </c>
      <c r="E78" s="55">
        <v>0</v>
      </c>
      <c r="F78" s="85">
        <f t="shared" si="7"/>
        <v>71.099999999999994</v>
      </c>
      <c r="G78" s="88">
        <f t="shared" si="8"/>
        <v>7.1099999999999997E-2</v>
      </c>
    </row>
    <row r="79" spans="1:7" ht="25.5" hidden="1" x14ac:dyDescent="0.25">
      <c r="A79" s="74" t="s">
        <v>285</v>
      </c>
      <c r="B79" s="54" t="s">
        <v>179</v>
      </c>
      <c r="C79" s="55">
        <v>0</v>
      </c>
      <c r="D79" s="55">
        <v>50.3</v>
      </c>
      <c r="E79" s="55">
        <v>0</v>
      </c>
      <c r="F79" s="85">
        <f t="shared" si="7"/>
        <v>50.3</v>
      </c>
      <c r="G79" s="88">
        <f t="shared" si="8"/>
        <v>5.0299999999999997E-2</v>
      </c>
    </row>
    <row r="80" spans="1:7" hidden="1" x14ac:dyDescent="0.25">
      <c r="A80" s="74" t="s">
        <v>286</v>
      </c>
      <c r="B80" s="54" t="s">
        <v>181</v>
      </c>
      <c r="C80" s="55">
        <v>0</v>
      </c>
      <c r="D80" s="55">
        <v>48.7</v>
      </c>
      <c r="E80" s="55">
        <v>0</v>
      </c>
      <c r="F80" s="85">
        <f t="shared" si="7"/>
        <v>48.7</v>
      </c>
      <c r="G80" s="88">
        <f t="shared" si="8"/>
        <v>4.87E-2</v>
      </c>
    </row>
    <row r="81" spans="1:7" ht="26.25" hidden="1" customHeight="1" x14ac:dyDescent="0.25">
      <c r="A81" s="74" t="s">
        <v>287</v>
      </c>
      <c r="B81" s="54" t="s">
        <v>183</v>
      </c>
      <c r="C81" s="55">
        <v>45.62</v>
      </c>
      <c r="D81" s="55">
        <v>0</v>
      </c>
      <c r="E81" s="55">
        <v>0</v>
      </c>
      <c r="F81" s="85">
        <f t="shared" si="7"/>
        <v>45.62</v>
      </c>
      <c r="G81" s="88">
        <f t="shared" si="8"/>
        <v>4.5620000000000001E-2</v>
      </c>
    </row>
    <row r="82" spans="1:7" hidden="1" x14ac:dyDescent="0.25">
      <c r="A82" s="74" t="s">
        <v>288</v>
      </c>
      <c r="B82" s="54" t="s">
        <v>185</v>
      </c>
      <c r="C82" s="55">
        <v>32.18</v>
      </c>
      <c r="D82" s="55">
        <v>0</v>
      </c>
      <c r="E82" s="55">
        <v>0</v>
      </c>
      <c r="F82" s="85">
        <f t="shared" si="7"/>
        <v>32.18</v>
      </c>
      <c r="G82" s="88">
        <f t="shared" si="8"/>
        <v>3.218E-2</v>
      </c>
    </row>
    <row r="83" spans="1:7" hidden="1" x14ac:dyDescent="0.25">
      <c r="A83" s="74" t="s">
        <v>289</v>
      </c>
      <c r="B83" s="54" t="s">
        <v>187</v>
      </c>
      <c r="C83" s="55">
        <v>27</v>
      </c>
      <c r="D83" s="55">
        <v>0</v>
      </c>
      <c r="E83" s="55">
        <v>0</v>
      </c>
      <c r="F83" s="85">
        <f t="shared" si="7"/>
        <v>27</v>
      </c>
      <c r="G83" s="88">
        <f t="shared" si="8"/>
        <v>2.7E-2</v>
      </c>
    </row>
    <row r="84" spans="1:7" ht="27.75" customHeight="1" x14ac:dyDescent="0.25">
      <c r="A84" s="74" t="s">
        <v>290</v>
      </c>
      <c r="B84" s="81" t="s">
        <v>189</v>
      </c>
      <c r="C84" s="82">
        <v>8.9499999999999993</v>
      </c>
      <c r="D84" s="82">
        <v>16.5</v>
      </c>
      <c r="E84" s="82">
        <v>0</v>
      </c>
      <c r="F84" s="86">
        <f t="shared" si="7"/>
        <v>25.45</v>
      </c>
      <c r="G84" s="87">
        <f t="shared" si="8"/>
        <v>2.545E-2</v>
      </c>
    </row>
    <row r="85" spans="1:7" ht="30" hidden="1" customHeight="1" x14ac:dyDescent="0.25">
      <c r="A85" s="74" t="s">
        <v>291</v>
      </c>
      <c r="B85" s="54" t="s">
        <v>191</v>
      </c>
      <c r="C85" s="55">
        <v>25</v>
      </c>
      <c r="D85" s="55">
        <v>0</v>
      </c>
      <c r="E85" s="55">
        <v>0</v>
      </c>
      <c r="F85" s="85">
        <f t="shared" si="7"/>
        <v>25</v>
      </c>
      <c r="G85" s="88">
        <f t="shared" si="8"/>
        <v>2.5000000000000001E-2</v>
      </c>
    </row>
    <row r="86" spans="1:7" ht="25.5" hidden="1" x14ac:dyDescent="0.25">
      <c r="A86" s="74" t="s">
        <v>292</v>
      </c>
      <c r="B86" s="54" t="s">
        <v>193</v>
      </c>
      <c r="C86" s="55">
        <v>18.3</v>
      </c>
      <c r="D86" s="55">
        <v>0</v>
      </c>
      <c r="E86" s="55">
        <v>0</v>
      </c>
      <c r="F86" s="85">
        <f t="shared" si="7"/>
        <v>18.3</v>
      </c>
      <c r="G86" s="88">
        <f t="shared" si="8"/>
        <v>1.83E-2</v>
      </c>
    </row>
    <row r="87" spans="1:7" ht="30.75" hidden="1" customHeight="1" x14ac:dyDescent="0.25">
      <c r="A87" s="74" t="s">
        <v>293</v>
      </c>
      <c r="B87" s="54" t="s">
        <v>195</v>
      </c>
      <c r="C87" s="55">
        <v>14.6</v>
      </c>
      <c r="D87" s="55">
        <v>0</v>
      </c>
      <c r="E87" s="55">
        <v>0</v>
      </c>
      <c r="F87" s="85">
        <f t="shared" si="7"/>
        <v>14.6</v>
      </c>
      <c r="G87" s="88">
        <f t="shared" si="8"/>
        <v>1.46E-2</v>
      </c>
    </row>
    <row r="88" spans="1:7" ht="39.75" hidden="1" customHeight="1" x14ac:dyDescent="0.25">
      <c r="A88" s="74" t="s">
        <v>294</v>
      </c>
      <c r="B88" s="54" t="s">
        <v>197</v>
      </c>
      <c r="C88" s="55">
        <v>12.85</v>
      </c>
      <c r="D88" s="55">
        <v>0</v>
      </c>
      <c r="E88" s="55">
        <v>0</v>
      </c>
      <c r="F88" s="85">
        <f t="shared" si="7"/>
        <v>12.85</v>
      </c>
      <c r="G88" s="88">
        <f t="shared" si="8"/>
        <v>1.285E-2</v>
      </c>
    </row>
    <row r="89" spans="1:7" ht="32.25" hidden="1" customHeight="1" x14ac:dyDescent="0.25">
      <c r="A89" s="74" t="s">
        <v>295</v>
      </c>
      <c r="B89" s="54" t="s">
        <v>199</v>
      </c>
      <c r="C89" s="55">
        <v>8.5</v>
      </c>
      <c r="D89" s="55">
        <v>0</v>
      </c>
      <c r="E89" s="55">
        <v>0</v>
      </c>
      <c r="F89" s="85">
        <f t="shared" si="7"/>
        <v>8.5</v>
      </c>
      <c r="G89" s="88">
        <f t="shared" si="8"/>
        <v>8.5000000000000006E-3</v>
      </c>
    </row>
    <row r="90" spans="1:7" hidden="1" x14ac:dyDescent="0.25">
      <c r="A90" s="74" t="s">
        <v>296</v>
      </c>
      <c r="B90" s="54" t="s">
        <v>201</v>
      </c>
      <c r="C90" s="55">
        <v>0</v>
      </c>
      <c r="D90" s="55">
        <v>5.3</v>
      </c>
      <c r="E90" s="55">
        <v>0</v>
      </c>
      <c r="F90" s="85">
        <f t="shared" si="7"/>
        <v>5.3</v>
      </c>
      <c r="G90" s="88">
        <f t="shared" si="8"/>
        <v>5.3E-3</v>
      </c>
    </row>
    <row r="91" spans="1:7" ht="25.5" x14ac:dyDescent="0.25">
      <c r="A91" s="74" t="s">
        <v>297</v>
      </c>
      <c r="B91" s="81" t="s">
        <v>203</v>
      </c>
      <c r="C91" s="82">
        <v>4.8</v>
      </c>
      <c r="D91" s="82">
        <v>0</v>
      </c>
      <c r="E91" s="82">
        <v>0</v>
      </c>
      <c r="F91" s="86">
        <f t="shared" si="7"/>
        <v>4.8</v>
      </c>
      <c r="G91" s="89">
        <f t="shared" si="8"/>
        <v>4.7999999999999996E-3</v>
      </c>
    </row>
    <row r="92" spans="1:7" x14ac:dyDescent="0.25">
      <c r="A92" s="74" t="s">
        <v>298</v>
      </c>
      <c r="B92" s="54" t="s">
        <v>205</v>
      </c>
      <c r="C92" s="55">
        <v>0</v>
      </c>
      <c r="D92" s="55">
        <v>3.1</v>
      </c>
      <c r="E92" s="55">
        <v>0</v>
      </c>
      <c r="F92" s="85">
        <f t="shared" si="7"/>
        <v>3.1</v>
      </c>
      <c r="G92" s="88">
        <f t="shared" si="8"/>
        <v>3.0999999999999999E-3</v>
      </c>
    </row>
    <row r="93" spans="1:7" ht="31.5" customHeight="1" x14ac:dyDescent="0.25">
      <c r="A93" s="74" t="s">
        <v>299</v>
      </c>
      <c r="B93" s="54" t="s">
        <v>207</v>
      </c>
      <c r="C93" s="55">
        <v>3</v>
      </c>
      <c r="D93" s="55">
        <v>0</v>
      </c>
      <c r="E93" s="55">
        <v>0</v>
      </c>
      <c r="F93" s="85">
        <f t="shared" si="7"/>
        <v>3</v>
      </c>
      <c r="G93" s="88">
        <f t="shared" si="8"/>
        <v>3.0000000000000001E-3</v>
      </c>
    </row>
    <row r="94" spans="1:7" ht="24.75" customHeight="1" x14ac:dyDescent="0.25">
      <c r="A94" s="74" t="s">
        <v>300</v>
      </c>
      <c r="B94" s="54" t="s">
        <v>209</v>
      </c>
      <c r="C94" s="55">
        <v>0</v>
      </c>
      <c r="D94" s="55">
        <v>0</v>
      </c>
      <c r="E94" s="55">
        <v>0</v>
      </c>
      <c r="F94" s="85">
        <f t="shared" si="7"/>
        <v>0</v>
      </c>
      <c r="G94" s="88">
        <f t="shared" si="8"/>
        <v>0</v>
      </c>
    </row>
    <row r="95" spans="1:7" ht="25.5" x14ac:dyDescent="0.25">
      <c r="A95" s="74" t="s">
        <v>301</v>
      </c>
      <c r="B95" s="54" t="s">
        <v>211</v>
      </c>
      <c r="C95" s="55">
        <v>0</v>
      </c>
      <c r="D95" s="55">
        <v>0</v>
      </c>
      <c r="E95" s="55">
        <v>0</v>
      </c>
      <c r="F95" s="85">
        <f t="shared" si="7"/>
        <v>0</v>
      </c>
      <c r="G95" s="88">
        <f t="shared" si="8"/>
        <v>0</v>
      </c>
    </row>
    <row r="96" spans="1:7" x14ac:dyDescent="0.25">
      <c r="A96" s="74" t="s">
        <v>302</v>
      </c>
      <c r="B96" s="54" t="s">
        <v>213</v>
      </c>
      <c r="C96" s="55">
        <v>0</v>
      </c>
      <c r="D96" s="55">
        <v>0</v>
      </c>
      <c r="E96" s="55">
        <v>0</v>
      </c>
      <c r="F96" s="85">
        <f t="shared" si="7"/>
        <v>0</v>
      </c>
      <c r="G96" s="88">
        <f t="shared" si="8"/>
        <v>0</v>
      </c>
    </row>
    <row r="98" spans="3:5" x14ac:dyDescent="0.25">
      <c r="C98" s="58"/>
      <c r="D98" s="58"/>
      <c r="E98" s="58"/>
    </row>
  </sheetData>
  <autoFilter ref="B6:G96" xr:uid="{C01E01E8-2AC6-4AA7-9296-45BEA46166BC}">
    <sortState xmlns:xlrd2="http://schemas.microsoft.com/office/spreadsheetml/2017/richdata2" ref="B7:G96">
      <sortCondition descending="1" ref="F6:F96"/>
    </sortState>
  </autoFilter>
  <sortState xmlns:xlrd2="http://schemas.microsoft.com/office/spreadsheetml/2017/richdata2" ref="A8:G96">
    <sortCondition descending="1" ref="G8:G96"/>
  </sortState>
  <mergeCells count="1">
    <mergeCell ref="B2:M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E7CFB-EECB-4479-8437-6F1685AF4A48}">
  <dimension ref="A1:N102"/>
  <sheetViews>
    <sheetView showGridLines="0" zoomScale="85" zoomScaleNormal="85" workbookViewId="0"/>
  </sheetViews>
  <sheetFormatPr baseColWidth="10" defaultColWidth="11.42578125" defaultRowHeight="15" x14ac:dyDescent="0.25"/>
  <cols>
    <col min="1" max="1" width="4.5703125" style="130" bestFit="1" customWidth="1"/>
    <col min="2" max="2" width="70.85546875" customWidth="1"/>
    <col min="3" max="3" width="11.5703125" customWidth="1"/>
    <col min="4" max="4" width="10.7109375" customWidth="1"/>
    <col min="5" max="5" width="6.42578125" customWidth="1"/>
    <col min="6" max="6" width="12.7109375" style="1" customWidth="1"/>
    <col min="7" max="7" width="7.5703125" customWidth="1"/>
  </cols>
  <sheetData>
    <row r="1" spans="1:14" s="13" customFormat="1" ht="15.75" thickBot="1" x14ac:dyDescent="0.3">
      <c r="A1" s="129"/>
    </row>
    <row r="2" spans="1:14" s="13" customFormat="1" ht="14.45" customHeight="1" x14ac:dyDescent="0.25">
      <c r="A2" s="129"/>
      <c r="B2" s="120" t="s">
        <v>28</v>
      </c>
      <c r="C2" s="121"/>
      <c r="D2" s="121"/>
      <c r="E2" s="121"/>
      <c r="F2" s="121"/>
      <c r="G2" s="121"/>
      <c r="H2" s="121"/>
      <c r="I2" s="121"/>
      <c r="J2" s="121"/>
      <c r="K2" s="121"/>
      <c r="L2" s="121"/>
      <c r="M2" s="122"/>
      <c r="N2" s="17"/>
    </row>
    <row r="3" spans="1:14" s="13" customFormat="1" x14ac:dyDescent="0.25">
      <c r="A3" s="129"/>
      <c r="B3" s="123"/>
      <c r="C3" s="124"/>
      <c r="D3" s="124"/>
      <c r="E3" s="124"/>
      <c r="F3" s="124"/>
      <c r="G3" s="124"/>
      <c r="H3" s="124"/>
      <c r="I3" s="124"/>
      <c r="J3" s="124"/>
      <c r="K3" s="124"/>
      <c r="L3" s="124"/>
      <c r="M3" s="125"/>
      <c r="N3" s="17"/>
    </row>
    <row r="4" spans="1:14" s="13" customFormat="1" ht="15.75" thickBot="1" x14ac:dyDescent="0.3">
      <c r="A4" s="129"/>
      <c r="B4" s="126"/>
      <c r="C4" s="127"/>
      <c r="D4" s="127"/>
      <c r="E4" s="127"/>
      <c r="F4" s="127"/>
      <c r="G4" s="127"/>
      <c r="H4" s="127"/>
      <c r="I4" s="127"/>
      <c r="J4" s="127"/>
      <c r="K4" s="127"/>
      <c r="L4" s="127"/>
      <c r="M4" s="128"/>
      <c r="N4" s="17"/>
    </row>
    <row r="5" spans="1:14" s="13" customFormat="1" x14ac:dyDescent="0.25">
      <c r="A5" s="129"/>
    </row>
    <row r="6" spans="1:14" ht="22.5" x14ac:dyDescent="0.25">
      <c r="B6" s="31" t="s">
        <v>303</v>
      </c>
      <c r="C6" s="31" t="s">
        <v>30</v>
      </c>
      <c r="D6" s="31" t="s">
        <v>31</v>
      </c>
      <c r="E6" s="31" t="s">
        <v>32</v>
      </c>
      <c r="F6" s="31" t="s">
        <v>33</v>
      </c>
      <c r="G6" s="31" t="s">
        <v>34</v>
      </c>
    </row>
    <row r="7" spans="1:14" x14ac:dyDescent="0.25">
      <c r="B7" s="33" t="s">
        <v>35</v>
      </c>
      <c r="C7" s="100">
        <f>SUM(C8:C99)</f>
        <v>3929357.0300000003</v>
      </c>
      <c r="D7" s="100">
        <f t="shared" ref="D7:E7" si="0">SUM(D8:D99)</f>
        <v>1201989.6599999995</v>
      </c>
      <c r="E7" s="100">
        <f t="shared" si="0"/>
        <v>185.6</v>
      </c>
      <c r="F7" s="46">
        <f t="shared" ref="F7" si="1">SUM(C7:E7)</f>
        <v>5131532.2899999991</v>
      </c>
      <c r="G7" s="44">
        <f t="shared" ref="G7:G38" si="2">F7/1000</f>
        <v>5131.5322899999992</v>
      </c>
    </row>
    <row r="8" spans="1:14" s="2" customFormat="1" x14ac:dyDescent="0.25">
      <c r="A8" s="131">
        <v>3822</v>
      </c>
      <c r="B8" s="32" t="s">
        <v>304</v>
      </c>
      <c r="C8" s="49">
        <v>1193810.51</v>
      </c>
      <c r="D8" s="49">
        <v>33380.5</v>
      </c>
      <c r="E8" s="49">
        <v>0</v>
      </c>
      <c r="F8" s="26">
        <f t="shared" ref="F8:F39" si="3">SUM(C8:E8)</f>
        <v>1227191.01</v>
      </c>
      <c r="G8" s="26">
        <f t="shared" si="2"/>
        <v>1227.19101</v>
      </c>
    </row>
    <row r="9" spans="1:14" s="2" customFormat="1" x14ac:dyDescent="0.25">
      <c r="A9" s="131">
        <v>8610</v>
      </c>
      <c r="B9" s="32" t="s">
        <v>305</v>
      </c>
      <c r="C9" s="49">
        <v>811155.49</v>
      </c>
      <c r="D9" s="49">
        <v>31330.2</v>
      </c>
      <c r="E9" s="49">
        <v>0</v>
      </c>
      <c r="F9" s="26">
        <f t="shared" si="3"/>
        <v>842485.69</v>
      </c>
      <c r="G9" s="26">
        <f t="shared" si="2"/>
        <v>842.48568999999998</v>
      </c>
    </row>
    <row r="10" spans="1:14" s="2" customFormat="1" x14ac:dyDescent="0.25">
      <c r="A10" s="131">
        <v>4731</v>
      </c>
      <c r="B10" s="32" t="s">
        <v>306</v>
      </c>
      <c r="C10" s="49">
        <v>146340.1</v>
      </c>
      <c r="D10" s="49">
        <v>423916.75</v>
      </c>
      <c r="E10" s="49">
        <v>1</v>
      </c>
      <c r="F10" s="26">
        <f t="shared" si="3"/>
        <v>570257.85</v>
      </c>
      <c r="G10" s="26">
        <f t="shared" si="2"/>
        <v>570.25784999999996</v>
      </c>
    </row>
    <row r="11" spans="1:14" s="2" customFormat="1" x14ac:dyDescent="0.25">
      <c r="A11" s="131">
        <v>3511</v>
      </c>
      <c r="B11" s="32" t="s">
        <v>307</v>
      </c>
      <c r="C11" s="35">
        <v>348009.95</v>
      </c>
      <c r="D11" s="35">
        <v>10503</v>
      </c>
      <c r="E11" s="35">
        <v>175</v>
      </c>
      <c r="F11" s="26">
        <f t="shared" si="3"/>
        <v>358687.95</v>
      </c>
      <c r="G11" s="26">
        <f t="shared" si="2"/>
        <v>358.68795</v>
      </c>
    </row>
    <row r="12" spans="1:14" s="2" customFormat="1" x14ac:dyDescent="0.25">
      <c r="A12" s="131">
        <v>8621</v>
      </c>
      <c r="B12" s="32" t="s">
        <v>308</v>
      </c>
      <c r="C12" s="35">
        <v>274943.03000000003</v>
      </c>
      <c r="D12" s="35">
        <v>12771.84</v>
      </c>
      <c r="E12" s="35">
        <v>0</v>
      </c>
      <c r="F12" s="26">
        <f t="shared" si="3"/>
        <v>287714.87000000005</v>
      </c>
      <c r="G12" s="26">
        <f t="shared" si="2"/>
        <v>287.71487000000008</v>
      </c>
    </row>
    <row r="13" spans="1:14" s="2" customFormat="1" x14ac:dyDescent="0.25">
      <c r="A13" s="131" t="s">
        <v>309</v>
      </c>
      <c r="B13" s="32" t="s">
        <v>310</v>
      </c>
      <c r="C13" s="49">
        <v>178355.73</v>
      </c>
      <c r="D13" s="49">
        <v>69106.5</v>
      </c>
      <c r="E13" s="49">
        <v>0</v>
      </c>
      <c r="F13" s="26">
        <f t="shared" si="3"/>
        <v>247462.23</v>
      </c>
      <c r="G13" s="26">
        <f t="shared" si="2"/>
        <v>247.46223000000001</v>
      </c>
    </row>
    <row r="14" spans="1:14" s="2" customFormat="1" x14ac:dyDescent="0.25">
      <c r="A14" s="131">
        <v>4530</v>
      </c>
      <c r="B14" s="32" t="s">
        <v>311</v>
      </c>
      <c r="C14" s="35">
        <v>147460.22</v>
      </c>
      <c r="D14" s="35">
        <v>66725</v>
      </c>
      <c r="E14" s="35">
        <v>0</v>
      </c>
      <c r="F14" s="26">
        <f t="shared" si="3"/>
        <v>214185.22</v>
      </c>
      <c r="G14" s="26">
        <f t="shared" si="2"/>
        <v>214.18522000000002</v>
      </c>
    </row>
    <row r="15" spans="1:14" s="2" customFormat="1" x14ac:dyDescent="0.25">
      <c r="A15" s="131">
        <v>4665</v>
      </c>
      <c r="B15" s="32" t="s">
        <v>312</v>
      </c>
      <c r="C15" s="35">
        <v>176115.5</v>
      </c>
      <c r="D15" s="35">
        <v>23.5</v>
      </c>
      <c r="E15" s="35">
        <v>0</v>
      </c>
      <c r="F15" s="26">
        <f t="shared" si="3"/>
        <v>176139</v>
      </c>
      <c r="G15" s="26">
        <f t="shared" si="2"/>
        <v>176.13900000000001</v>
      </c>
    </row>
    <row r="16" spans="1:14" s="2" customFormat="1" x14ac:dyDescent="0.25">
      <c r="A16" s="131">
        <v>4923</v>
      </c>
      <c r="B16" s="32" t="s">
        <v>313</v>
      </c>
      <c r="C16" s="35">
        <v>21587.7</v>
      </c>
      <c r="D16" s="35">
        <v>62459.199999999997</v>
      </c>
      <c r="E16" s="35">
        <v>0</v>
      </c>
      <c r="F16" s="26">
        <f t="shared" si="3"/>
        <v>84046.9</v>
      </c>
      <c r="G16" s="26">
        <f t="shared" si="2"/>
        <v>84.046899999999994</v>
      </c>
    </row>
    <row r="17" spans="1:7" s="2" customFormat="1" x14ac:dyDescent="0.25">
      <c r="A17" s="131">
        <v>8422</v>
      </c>
      <c r="B17" s="32" t="s">
        <v>314</v>
      </c>
      <c r="C17" s="35">
        <v>0</v>
      </c>
      <c r="D17" s="35">
        <v>81862.69</v>
      </c>
      <c r="E17" s="35">
        <v>0</v>
      </c>
      <c r="F17" s="26">
        <f t="shared" si="3"/>
        <v>81862.69</v>
      </c>
      <c r="G17" s="26">
        <f t="shared" si="2"/>
        <v>81.862690000000001</v>
      </c>
    </row>
    <row r="18" spans="1:7" x14ac:dyDescent="0.25">
      <c r="A18" s="131">
        <v>5222</v>
      </c>
      <c r="B18" s="32" t="s">
        <v>315</v>
      </c>
      <c r="C18" s="35">
        <v>53787.8</v>
      </c>
      <c r="D18" s="35">
        <v>26514</v>
      </c>
      <c r="E18" s="35">
        <v>0</v>
      </c>
      <c r="F18" s="26">
        <f t="shared" si="3"/>
        <v>80301.8</v>
      </c>
      <c r="G18" s="26">
        <f t="shared" si="2"/>
        <v>80.3018</v>
      </c>
    </row>
    <row r="19" spans="1:7" x14ac:dyDescent="0.25">
      <c r="A19" s="131">
        <v>4661</v>
      </c>
      <c r="B19" s="32" t="s">
        <v>316</v>
      </c>
      <c r="C19" s="35">
        <v>48168.76</v>
      </c>
      <c r="D19" s="35">
        <v>29653</v>
      </c>
      <c r="E19" s="35">
        <v>0</v>
      </c>
      <c r="F19" s="26">
        <f t="shared" si="3"/>
        <v>77821.760000000009</v>
      </c>
      <c r="G19" s="26">
        <f t="shared" si="2"/>
        <v>77.821760000000012</v>
      </c>
    </row>
    <row r="20" spans="1:7" x14ac:dyDescent="0.25">
      <c r="A20" s="131">
        <v>4511</v>
      </c>
      <c r="B20" s="32" t="s">
        <v>317</v>
      </c>
      <c r="C20" s="35">
        <v>14969.98</v>
      </c>
      <c r="D20" s="35">
        <v>61259.9</v>
      </c>
      <c r="E20" s="35">
        <v>0</v>
      </c>
      <c r="F20" s="26">
        <f t="shared" si="3"/>
        <v>76229.88</v>
      </c>
      <c r="G20" s="26">
        <f t="shared" si="2"/>
        <v>76.229880000000009</v>
      </c>
    </row>
    <row r="21" spans="1:7" x14ac:dyDescent="0.25">
      <c r="A21" s="131">
        <v>3811</v>
      </c>
      <c r="B21" s="32" t="s">
        <v>318</v>
      </c>
      <c r="C21" s="35">
        <v>42657.95</v>
      </c>
      <c r="D21" s="35">
        <v>28540.7</v>
      </c>
      <c r="E21" s="35">
        <v>0</v>
      </c>
      <c r="F21" s="26">
        <f t="shared" si="3"/>
        <v>71198.649999999994</v>
      </c>
      <c r="G21" s="26">
        <f t="shared" si="2"/>
        <v>71.198650000000001</v>
      </c>
    </row>
    <row r="22" spans="1:7" ht="22.35" customHeight="1" x14ac:dyDescent="0.25">
      <c r="A22" s="131">
        <v>4520</v>
      </c>
      <c r="B22" s="32" t="s">
        <v>319</v>
      </c>
      <c r="C22" s="35">
        <v>16995.68</v>
      </c>
      <c r="D22" s="35">
        <v>41667.9</v>
      </c>
      <c r="E22" s="35">
        <v>0</v>
      </c>
      <c r="F22" s="26">
        <f t="shared" si="3"/>
        <v>58663.58</v>
      </c>
      <c r="G22" s="26">
        <f t="shared" si="2"/>
        <v>58.663580000000003</v>
      </c>
    </row>
    <row r="23" spans="1:7" ht="22.7" customHeight="1" x14ac:dyDescent="0.25">
      <c r="A23" s="131">
        <v>4653</v>
      </c>
      <c r="B23" s="32" t="s">
        <v>320</v>
      </c>
      <c r="C23" s="35">
        <v>26432.02</v>
      </c>
      <c r="D23" s="35">
        <v>27127.5</v>
      </c>
      <c r="E23" s="35">
        <v>0</v>
      </c>
      <c r="F23" s="26">
        <f t="shared" si="3"/>
        <v>53559.520000000004</v>
      </c>
      <c r="G23" s="26">
        <f t="shared" si="2"/>
        <v>53.559520000000006</v>
      </c>
    </row>
    <row r="24" spans="1:7" ht="25.5" x14ac:dyDescent="0.25">
      <c r="A24" s="131">
        <v>4664</v>
      </c>
      <c r="B24" s="32" t="s">
        <v>321</v>
      </c>
      <c r="C24" s="35">
        <v>38626.800000000003</v>
      </c>
      <c r="D24" s="35">
        <v>10546.3</v>
      </c>
      <c r="E24" s="35">
        <v>0</v>
      </c>
      <c r="F24" s="26">
        <f t="shared" si="3"/>
        <v>49173.100000000006</v>
      </c>
      <c r="G24" s="26">
        <f t="shared" si="2"/>
        <v>49.173100000000005</v>
      </c>
    </row>
    <row r="25" spans="1:7" x14ac:dyDescent="0.25">
      <c r="A25" s="131">
        <v>5210</v>
      </c>
      <c r="B25" s="32" t="s">
        <v>322</v>
      </c>
      <c r="C25" s="35">
        <v>46993.64</v>
      </c>
      <c r="D25" s="35">
        <v>0</v>
      </c>
      <c r="E25" s="35">
        <v>0</v>
      </c>
      <c r="F25" s="26">
        <f t="shared" si="3"/>
        <v>46993.64</v>
      </c>
      <c r="G25" s="26">
        <f t="shared" si="2"/>
        <v>46.993639999999999</v>
      </c>
    </row>
    <row r="26" spans="1:7" ht="25.5" x14ac:dyDescent="0.25">
      <c r="A26" s="131">
        <v>5223</v>
      </c>
      <c r="B26" s="32" t="s">
        <v>323</v>
      </c>
      <c r="C26" s="35">
        <v>39949.25</v>
      </c>
      <c r="D26" s="35">
        <v>3719</v>
      </c>
      <c r="E26" s="35">
        <v>0</v>
      </c>
      <c r="F26" s="26">
        <f t="shared" si="3"/>
        <v>43668.25</v>
      </c>
      <c r="G26" s="26">
        <f t="shared" si="2"/>
        <v>43.66825</v>
      </c>
    </row>
    <row r="27" spans="1:7" ht="25.5" x14ac:dyDescent="0.25">
      <c r="A27" s="131">
        <v>4732</v>
      </c>
      <c r="B27" s="32" t="s">
        <v>324</v>
      </c>
      <c r="C27" s="35">
        <v>1814.4</v>
      </c>
      <c r="D27" s="35">
        <v>40492.949999999997</v>
      </c>
      <c r="E27" s="35">
        <v>0</v>
      </c>
      <c r="F27" s="26">
        <f t="shared" si="3"/>
        <v>42307.35</v>
      </c>
      <c r="G27" s="26">
        <f t="shared" si="2"/>
        <v>42.30735</v>
      </c>
    </row>
    <row r="28" spans="1:7" x14ac:dyDescent="0.25">
      <c r="A28" s="131">
        <v>145</v>
      </c>
      <c r="B28" s="32" t="s">
        <v>325</v>
      </c>
      <c r="C28" s="49">
        <v>32888.980000000003</v>
      </c>
      <c r="D28" s="49">
        <v>8086.4</v>
      </c>
      <c r="E28" s="49">
        <v>0</v>
      </c>
      <c r="F28" s="26">
        <f t="shared" si="3"/>
        <v>40975.380000000005</v>
      </c>
      <c r="G28" s="26">
        <f t="shared" si="2"/>
        <v>40.975380000000001</v>
      </c>
    </row>
    <row r="29" spans="1:7" x14ac:dyDescent="0.25">
      <c r="A29" s="131">
        <v>8691</v>
      </c>
      <c r="B29" s="32" t="s">
        <v>326</v>
      </c>
      <c r="C29" s="35">
        <v>38084.300000000003</v>
      </c>
      <c r="D29" s="35">
        <v>2179.8000000000002</v>
      </c>
      <c r="E29" s="35">
        <v>0</v>
      </c>
      <c r="F29" s="26">
        <f t="shared" si="3"/>
        <v>40264.100000000006</v>
      </c>
      <c r="G29" s="26">
        <f t="shared" si="2"/>
        <v>40.264100000000006</v>
      </c>
    </row>
    <row r="30" spans="1:7" x14ac:dyDescent="0.25">
      <c r="A30" s="131">
        <v>9603</v>
      </c>
      <c r="B30" s="32" t="s">
        <v>327</v>
      </c>
      <c r="C30" s="35">
        <v>30521.24</v>
      </c>
      <c r="D30" s="35">
        <v>0</v>
      </c>
      <c r="E30" s="35">
        <v>0</v>
      </c>
      <c r="F30" s="26">
        <f t="shared" si="3"/>
        <v>30521.24</v>
      </c>
      <c r="G30" s="26">
        <f t="shared" si="2"/>
        <v>30.521240000000002</v>
      </c>
    </row>
    <row r="31" spans="1:7" x14ac:dyDescent="0.25">
      <c r="A31" s="131">
        <v>4921</v>
      </c>
      <c r="B31" s="32" t="s">
        <v>328</v>
      </c>
      <c r="C31" s="35">
        <v>12647.7</v>
      </c>
      <c r="D31" s="35">
        <v>16137.4</v>
      </c>
      <c r="E31" s="35">
        <v>0</v>
      </c>
      <c r="F31" s="26">
        <f t="shared" si="3"/>
        <v>28785.1</v>
      </c>
      <c r="G31" s="26">
        <f t="shared" si="2"/>
        <v>28.7851</v>
      </c>
    </row>
    <row r="32" spans="1:7" x14ac:dyDescent="0.25">
      <c r="A32" s="131">
        <v>4541</v>
      </c>
      <c r="B32" s="32" t="s">
        <v>329</v>
      </c>
      <c r="C32" s="35">
        <v>1846</v>
      </c>
      <c r="D32" s="35">
        <v>26592</v>
      </c>
      <c r="E32" s="35">
        <v>0</v>
      </c>
      <c r="F32" s="26">
        <f t="shared" si="3"/>
        <v>28438</v>
      </c>
      <c r="G32" s="26">
        <f t="shared" si="2"/>
        <v>28.437999999999999</v>
      </c>
    </row>
    <row r="33" spans="1:7" x14ac:dyDescent="0.25">
      <c r="A33" s="131">
        <v>8299</v>
      </c>
      <c r="B33" s="32" t="s">
        <v>330</v>
      </c>
      <c r="C33" s="35">
        <v>2927</v>
      </c>
      <c r="D33" s="35">
        <v>20624</v>
      </c>
      <c r="E33" s="35">
        <v>0</v>
      </c>
      <c r="F33" s="26">
        <f t="shared" si="3"/>
        <v>23551</v>
      </c>
      <c r="G33" s="26">
        <f t="shared" si="2"/>
        <v>23.550999999999998</v>
      </c>
    </row>
    <row r="34" spans="1:7" x14ac:dyDescent="0.25">
      <c r="A34" s="131">
        <v>4210</v>
      </c>
      <c r="B34" s="32" t="s">
        <v>331</v>
      </c>
      <c r="C34" s="35">
        <v>23106.16</v>
      </c>
      <c r="D34" s="35">
        <v>267</v>
      </c>
      <c r="E34" s="35">
        <v>0</v>
      </c>
      <c r="F34" s="26">
        <f t="shared" si="3"/>
        <v>23373.16</v>
      </c>
      <c r="G34" s="26">
        <f t="shared" si="2"/>
        <v>23.373159999999999</v>
      </c>
    </row>
    <row r="35" spans="1:7" ht="22.7" customHeight="1" x14ac:dyDescent="0.25">
      <c r="A35" s="131">
        <v>5111</v>
      </c>
      <c r="B35" s="32" t="s">
        <v>332</v>
      </c>
      <c r="C35" s="35">
        <v>14275.75</v>
      </c>
      <c r="D35" s="35">
        <v>8568.5</v>
      </c>
      <c r="E35" s="35">
        <v>0</v>
      </c>
      <c r="F35" s="26">
        <f t="shared" si="3"/>
        <v>22844.25</v>
      </c>
      <c r="G35" s="26">
        <f t="shared" si="2"/>
        <v>22.844249999999999</v>
      </c>
    </row>
    <row r="36" spans="1:7" x14ac:dyDescent="0.25">
      <c r="A36" s="131">
        <v>3900</v>
      </c>
      <c r="B36" s="32" t="s">
        <v>333</v>
      </c>
      <c r="C36" s="35">
        <v>11318.38</v>
      </c>
      <c r="D36" s="35">
        <v>6416</v>
      </c>
      <c r="E36" s="35">
        <v>0</v>
      </c>
      <c r="F36" s="26">
        <f t="shared" si="3"/>
        <v>17734.379999999997</v>
      </c>
      <c r="G36" s="26">
        <f t="shared" si="2"/>
        <v>17.734379999999998</v>
      </c>
    </row>
    <row r="37" spans="1:7" x14ac:dyDescent="0.25">
      <c r="A37" s="131">
        <v>811</v>
      </c>
      <c r="B37" s="32" t="s">
        <v>334</v>
      </c>
      <c r="C37" s="35">
        <v>6943.9</v>
      </c>
      <c r="D37" s="35">
        <v>9797</v>
      </c>
      <c r="E37" s="35">
        <v>0</v>
      </c>
      <c r="F37" s="26">
        <f t="shared" si="3"/>
        <v>16740.900000000001</v>
      </c>
      <c r="G37" s="26">
        <f t="shared" si="2"/>
        <v>16.7409</v>
      </c>
    </row>
    <row r="38" spans="1:7" x14ac:dyDescent="0.25">
      <c r="A38" s="131">
        <v>4774</v>
      </c>
      <c r="B38" s="32" t="s">
        <v>335</v>
      </c>
      <c r="C38" s="35">
        <v>14909.77</v>
      </c>
      <c r="D38" s="35">
        <v>0</v>
      </c>
      <c r="E38" s="35">
        <v>0</v>
      </c>
      <c r="F38" s="26">
        <f t="shared" si="3"/>
        <v>14909.77</v>
      </c>
      <c r="G38" s="26">
        <f t="shared" si="2"/>
        <v>14.90977</v>
      </c>
    </row>
    <row r="39" spans="1:7" x14ac:dyDescent="0.25">
      <c r="A39" s="131">
        <v>7730</v>
      </c>
      <c r="B39" s="32" t="s">
        <v>336</v>
      </c>
      <c r="C39" s="35">
        <v>12146.5</v>
      </c>
      <c r="D39" s="35">
        <v>1017.3</v>
      </c>
      <c r="E39" s="35">
        <v>0</v>
      </c>
      <c r="F39" s="26">
        <f t="shared" si="3"/>
        <v>13163.8</v>
      </c>
      <c r="G39" s="26">
        <f t="shared" ref="G39:G70" si="4">F39/1000</f>
        <v>13.163799999999998</v>
      </c>
    </row>
    <row r="40" spans="1:7" x14ac:dyDescent="0.25">
      <c r="A40" s="131">
        <v>3821</v>
      </c>
      <c r="B40" s="32" t="s">
        <v>337</v>
      </c>
      <c r="C40" s="35">
        <v>4241.78</v>
      </c>
      <c r="D40" s="35">
        <v>7034.38</v>
      </c>
      <c r="E40" s="35">
        <v>0</v>
      </c>
      <c r="F40" s="26">
        <f t="shared" ref="F40:F71" si="5">SUM(C40:E40)</f>
        <v>11276.16</v>
      </c>
      <c r="G40" s="26">
        <f t="shared" si="4"/>
        <v>11.276159999999999</v>
      </c>
    </row>
    <row r="41" spans="1:7" x14ac:dyDescent="0.25">
      <c r="A41" s="131">
        <v>161</v>
      </c>
      <c r="B41" s="32" t="s">
        <v>338</v>
      </c>
      <c r="C41" s="49">
        <v>6311.1</v>
      </c>
      <c r="D41" s="49">
        <v>2674.84</v>
      </c>
      <c r="E41" s="49">
        <v>0</v>
      </c>
      <c r="F41" s="26">
        <f t="shared" si="5"/>
        <v>8985.94</v>
      </c>
      <c r="G41" s="26">
        <f t="shared" si="4"/>
        <v>8.9859400000000011</v>
      </c>
    </row>
    <row r="42" spans="1:7" x14ac:dyDescent="0.25">
      <c r="A42" s="131">
        <v>5229</v>
      </c>
      <c r="B42" s="32" t="s">
        <v>339</v>
      </c>
      <c r="C42" s="35">
        <v>7947.9</v>
      </c>
      <c r="D42" s="35">
        <v>0</v>
      </c>
      <c r="E42" s="35">
        <v>0</v>
      </c>
      <c r="F42" s="26">
        <f t="shared" si="5"/>
        <v>7947.9</v>
      </c>
      <c r="G42" s="26">
        <f t="shared" si="4"/>
        <v>7.9478999999999997</v>
      </c>
    </row>
    <row r="43" spans="1:7" x14ac:dyDescent="0.25">
      <c r="A43" s="131">
        <v>3830</v>
      </c>
      <c r="B43" s="32" t="s">
        <v>340</v>
      </c>
      <c r="C43" s="35">
        <v>2398.3000000000002</v>
      </c>
      <c r="D43" s="35">
        <v>5100</v>
      </c>
      <c r="E43" s="35">
        <v>0</v>
      </c>
      <c r="F43" s="26">
        <f t="shared" si="5"/>
        <v>7498.3</v>
      </c>
      <c r="G43" s="26">
        <f t="shared" si="4"/>
        <v>7.4983000000000004</v>
      </c>
    </row>
    <row r="44" spans="1:7" x14ac:dyDescent="0.25">
      <c r="A44" s="131">
        <v>3520</v>
      </c>
      <c r="B44" s="32" t="s">
        <v>341</v>
      </c>
      <c r="C44" s="35">
        <v>2045</v>
      </c>
      <c r="D44" s="35">
        <v>5449</v>
      </c>
      <c r="E44" s="35">
        <v>0</v>
      </c>
      <c r="F44" s="26">
        <f t="shared" si="5"/>
        <v>7494</v>
      </c>
      <c r="G44" s="26">
        <f t="shared" si="4"/>
        <v>7.4939999999999998</v>
      </c>
    </row>
    <row r="45" spans="1:7" x14ac:dyDescent="0.25">
      <c r="A45" s="131">
        <v>4645</v>
      </c>
      <c r="B45" s="32" t="s">
        <v>342</v>
      </c>
      <c r="C45" s="35">
        <v>7409.53</v>
      </c>
      <c r="D45" s="35">
        <v>0</v>
      </c>
      <c r="E45" s="35">
        <v>0</v>
      </c>
      <c r="F45" s="26">
        <f t="shared" si="5"/>
        <v>7409.53</v>
      </c>
      <c r="G45" s="26">
        <f t="shared" si="4"/>
        <v>7.4095300000000002</v>
      </c>
    </row>
    <row r="46" spans="1:7" ht="25.5" x14ac:dyDescent="0.25">
      <c r="A46" s="131">
        <v>4741</v>
      </c>
      <c r="B46" s="32" t="s">
        <v>343</v>
      </c>
      <c r="C46" s="35">
        <v>7276</v>
      </c>
      <c r="D46" s="35">
        <v>0</v>
      </c>
      <c r="E46" s="35">
        <v>0</v>
      </c>
      <c r="F46" s="26">
        <f t="shared" si="5"/>
        <v>7276</v>
      </c>
      <c r="G46" s="26">
        <f t="shared" si="4"/>
        <v>7.2759999999999998</v>
      </c>
    </row>
    <row r="47" spans="1:7" x14ac:dyDescent="0.25">
      <c r="A47" s="131">
        <v>7210</v>
      </c>
      <c r="B47" s="32" t="s">
        <v>344</v>
      </c>
      <c r="C47" s="35">
        <v>5854.54</v>
      </c>
      <c r="D47" s="35">
        <v>602.48</v>
      </c>
      <c r="E47" s="35">
        <v>0</v>
      </c>
      <c r="F47" s="26">
        <f t="shared" si="5"/>
        <v>6457.02</v>
      </c>
      <c r="G47" s="26">
        <f t="shared" si="4"/>
        <v>6.4570200000000009</v>
      </c>
    </row>
    <row r="48" spans="1:7" x14ac:dyDescent="0.25">
      <c r="A48" s="132">
        <v>121</v>
      </c>
      <c r="B48" s="32" t="s">
        <v>345</v>
      </c>
      <c r="C48" s="49">
        <v>4715</v>
      </c>
      <c r="D48" s="49">
        <v>1568</v>
      </c>
      <c r="E48" s="49">
        <v>0</v>
      </c>
      <c r="F48" s="26">
        <f t="shared" si="5"/>
        <v>6283</v>
      </c>
      <c r="G48" s="26">
        <f t="shared" si="4"/>
        <v>6.2830000000000004</v>
      </c>
    </row>
    <row r="49" spans="1:7" x14ac:dyDescent="0.25">
      <c r="A49" s="131">
        <v>150</v>
      </c>
      <c r="B49" s="32" t="s">
        <v>346</v>
      </c>
      <c r="C49" s="49">
        <v>5301.53</v>
      </c>
      <c r="D49" s="49">
        <v>21.96</v>
      </c>
      <c r="E49" s="49">
        <v>0</v>
      </c>
      <c r="F49" s="26">
        <f t="shared" si="5"/>
        <v>5323.49</v>
      </c>
      <c r="G49" s="26">
        <f t="shared" si="4"/>
        <v>5.3234899999999996</v>
      </c>
    </row>
    <row r="50" spans="1:7" x14ac:dyDescent="0.25">
      <c r="A50" s="131">
        <v>5224</v>
      </c>
      <c r="B50" s="32" t="s">
        <v>347</v>
      </c>
      <c r="C50" s="35">
        <v>2476</v>
      </c>
      <c r="D50" s="35">
        <v>2576</v>
      </c>
      <c r="E50" s="35">
        <v>0</v>
      </c>
      <c r="F50" s="26">
        <f t="shared" si="5"/>
        <v>5052</v>
      </c>
      <c r="G50" s="26">
        <f t="shared" si="4"/>
        <v>5.0519999999999996</v>
      </c>
    </row>
    <row r="51" spans="1:7" x14ac:dyDescent="0.25">
      <c r="A51" s="131">
        <v>9499</v>
      </c>
      <c r="B51" s="32" t="s">
        <v>348</v>
      </c>
      <c r="C51" s="35">
        <v>3847.31</v>
      </c>
      <c r="D51" s="35">
        <v>0</v>
      </c>
      <c r="E51" s="35">
        <v>0</v>
      </c>
      <c r="F51" s="26">
        <f t="shared" si="5"/>
        <v>3847.31</v>
      </c>
      <c r="G51" s="26">
        <f t="shared" si="4"/>
        <v>3.8473099999999998</v>
      </c>
    </row>
    <row r="52" spans="1:7" x14ac:dyDescent="0.25">
      <c r="A52" s="131">
        <v>8424</v>
      </c>
      <c r="B52" s="32" t="s">
        <v>349</v>
      </c>
      <c r="C52" s="35">
        <v>3825.1</v>
      </c>
      <c r="D52" s="35">
        <v>0</v>
      </c>
      <c r="E52" s="35">
        <v>0</v>
      </c>
      <c r="F52" s="26">
        <f t="shared" si="5"/>
        <v>3825.1</v>
      </c>
      <c r="G52" s="26">
        <f t="shared" si="4"/>
        <v>3.8250999999999999</v>
      </c>
    </row>
    <row r="53" spans="1:7" x14ac:dyDescent="0.25">
      <c r="A53" s="131">
        <v>8523</v>
      </c>
      <c r="B53" s="32" t="s">
        <v>350</v>
      </c>
      <c r="C53" s="35">
        <v>1634.35</v>
      </c>
      <c r="D53" s="35">
        <v>2079.3000000000002</v>
      </c>
      <c r="E53" s="35">
        <v>0</v>
      </c>
      <c r="F53" s="26">
        <f t="shared" si="5"/>
        <v>3713.65</v>
      </c>
      <c r="G53" s="26">
        <f t="shared" si="4"/>
        <v>3.7136499999999999</v>
      </c>
    </row>
    <row r="54" spans="1:7" x14ac:dyDescent="0.25">
      <c r="A54" s="131">
        <v>8699</v>
      </c>
      <c r="B54" s="32" t="s">
        <v>351</v>
      </c>
      <c r="C54" s="35">
        <v>3620.1</v>
      </c>
      <c r="D54" s="35">
        <v>67.900000000000006</v>
      </c>
      <c r="E54" s="35">
        <v>0</v>
      </c>
      <c r="F54" s="26">
        <f t="shared" si="5"/>
        <v>3688</v>
      </c>
      <c r="G54" s="26">
        <f t="shared" si="4"/>
        <v>3.6880000000000002</v>
      </c>
    </row>
    <row r="55" spans="1:7" x14ac:dyDescent="0.25">
      <c r="A55" s="131">
        <v>7500</v>
      </c>
      <c r="B55" s="32" t="s">
        <v>352</v>
      </c>
      <c r="C55" s="35">
        <v>2754.8</v>
      </c>
      <c r="D55" s="35">
        <v>643.26</v>
      </c>
      <c r="E55" s="35">
        <v>0</v>
      </c>
      <c r="F55" s="26">
        <f t="shared" si="5"/>
        <v>3398.0600000000004</v>
      </c>
      <c r="G55" s="26">
        <f t="shared" si="4"/>
        <v>3.3980600000000005</v>
      </c>
    </row>
    <row r="56" spans="1:7" x14ac:dyDescent="0.25">
      <c r="A56" s="131">
        <v>4112</v>
      </c>
      <c r="B56" s="32" t="s">
        <v>353</v>
      </c>
      <c r="C56" s="35">
        <v>2751.5</v>
      </c>
      <c r="D56" s="35">
        <v>476.5</v>
      </c>
      <c r="E56" s="35">
        <v>0</v>
      </c>
      <c r="F56" s="26">
        <f t="shared" si="5"/>
        <v>3228</v>
      </c>
      <c r="G56" s="26">
        <f t="shared" si="4"/>
        <v>3.2280000000000002</v>
      </c>
    </row>
    <row r="57" spans="1:7" x14ac:dyDescent="0.25">
      <c r="A57" s="131">
        <v>8622</v>
      </c>
      <c r="B57" s="32" t="s">
        <v>354</v>
      </c>
      <c r="C57" s="35">
        <v>3172.74</v>
      </c>
      <c r="D57" s="35">
        <v>0</v>
      </c>
      <c r="E57" s="35">
        <v>0</v>
      </c>
      <c r="F57" s="26">
        <f t="shared" si="5"/>
        <v>3172.74</v>
      </c>
      <c r="G57" s="26">
        <f t="shared" si="4"/>
        <v>3.1727399999999997</v>
      </c>
    </row>
    <row r="58" spans="1:7" x14ac:dyDescent="0.25">
      <c r="A58" s="131">
        <v>144</v>
      </c>
      <c r="B58" s="32" t="s">
        <v>355</v>
      </c>
      <c r="C58" s="49">
        <v>3073.1</v>
      </c>
      <c r="D58" s="49">
        <v>0</v>
      </c>
      <c r="E58" s="49">
        <v>0</v>
      </c>
      <c r="F58" s="26">
        <f t="shared" si="5"/>
        <v>3073.1</v>
      </c>
      <c r="G58" s="26">
        <f t="shared" si="4"/>
        <v>3.0730999999999997</v>
      </c>
    </row>
    <row r="59" spans="1:7" ht="22.7" customHeight="1" x14ac:dyDescent="0.25">
      <c r="A59" s="131">
        <v>8544</v>
      </c>
      <c r="B59" s="32" t="s">
        <v>356</v>
      </c>
      <c r="C59" s="35">
        <v>2363.9</v>
      </c>
      <c r="D59" s="35">
        <v>519.5</v>
      </c>
      <c r="E59" s="35">
        <v>0</v>
      </c>
      <c r="F59" s="26">
        <f t="shared" si="5"/>
        <v>2883.4</v>
      </c>
      <c r="G59" s="26">
        <f t="shared" si="4"/>
        <v>2.8834</v>
      </c>
    </row>
    <row r="60" spans="1:7" x14ac:dyDescent="0.25">
      <c r="A60" s="131">
        <v>9103</v>
      </c>
      <c r="B60" s="32" t="s">
        <v>357</v>
      </c>
      <c r="C60" s="35">
        <v>2524.8000000000002</v>
      </c>
      <c r="D60" s="35">
        <v>0</v>
      </c>
      <c r="E60" s="35">
        <v>0</v>
      </c>
      <c r="F60" s="26">
        <f t="shared" si="5"/>
        <v>2524.8000000000002</v>
      </c>
      <c r="G60" s="26">
        <f t="shared" si="4"/>
        <v>2.5248000000000004</v>
      </c>
    </row>
    <row r="61" spans="1:7" x14ac:dyDescent="0.25">
      <c r="A61" s="131">
        <v>162</v>
      </c>
      <c r="B61" s="32" t="s">
        <v>358</v>
      </c>
      <c r="C61" s="49">
        <v>243</v>
      </c>
      <c r="D61" s="49">
        <v>2027</v>
      </c>
      <c r="E61" s="49">
        <v>0</v>
      </c>
      <c r="F61" s="26">
        <f t="shared" si="5"/>
        <v>2270</v>
      </c>
      <c r="G61" s="26">
        <f t="shared" si="4"/>
        <v>2.27</v>
      </c>
    </row>
    <row r="62" spans="1:7" x14ac:dyDescent="0.25">
      <c r="A62" s="131">
        <v>4542</v>
      </c>
      <c r="B62" s="32" t="s">
        <v>359</v>
      </c>
      <c r="C62" s="35">
        <v>695</v>
      </c>
      <c r="D62" s="35">
        <v>1572</v>
      </c>
      <c r="E62" s="35">
        <v>0</v>
      </c>
      <c r="F62" s="26">
        <f t="shared" si="5"/>
        <v>2267</v>
      </c>
      <c r="G62" s="26">
        <f t="shared" si="4"/>
        <v>2.2669999999999999</v>
      </c>
    </row>
    <row r="63" spans="1:7" x14ac:dyDescent="0.25">
      <c r="A63" s="131">
        <v>5221</v>
      </c>
      <c r="B63" s="32" t="s">
        <v>360</v>
      </c>
      <c r="C63" s="35">
        <v>265</v>
      </c>
      <c r="D63" s="35">
        <v>1845</v>
      </c>
      <c r="E63" s="35">
        <v>0</v>
      </c>
      <c r="F63" s="26">
        <f t="shared" si="5"/>
        <v>2110</v>
      </c>
      <c r="G63" s="26">
        <f t="shared" si="4"/>
        <v>2.11</v>
      </c>
    </row>
    <row r="64" spans="1:7" x14ac:dyDescent="0.25">
      <c r="A64" s="131">
        <v>4659</v>
      </c>
      <c r="B64" s="32" t="s">
        <v>361</v>
      </c>
      <c r="C64" s="35">
        <v>0</v>
      </c>
      <c r="D64" s="35">
        <v>2071.88</v>
      </c>
      <c r="E64" s="35">
        <v>0</v>
      </c>
      <c r="F64" s="26">
        <f t="shared" si="5"/>
        <v>2071.88</v>
      </c>
      <c r="G64" s="26">
        <f t="shared" si="4"/>
        <v>2.0718800000000002</v>
      </c>
    </row>
    <row r="65" spans="1:7" x14ac:dyDescent="0.25">
      <c r="A65" s="131">
        <v>7120</v>
      </c>
      <c r="B65" s="32" t="s">
        <v>362</v>
      </c>
      <c r="C65" s="35">
        <v>1977</v>
      </c>
      <c r="D65" s="35">
        <v>11</v>
      </c>
      <c r="E65" s="35">
        <v>0</v>
      </c>
      <c r="F65" s="26">
        <f t="shared" si="5"/>
        <v>1988</v>
      </c>
      <c r="G65" s="26">
        <f t="shared" si="4"/>
        <v>1.988</v>
      </c>
    </row>
    <row r="66" spans="1:7" x14ac:dyDescent="0.25">
      <c r="A66" s="131">
        <v>4290</v>
      </c>
      <c r="B66" s="32" t="s">
        <v>363</v>
      </c>
      <c r="C66" s="35">
        <v>1056</v>
      </c>
      <c r="D66" s="35">
        <v>552</v>
      </c>
      <c r="E66" s="35">
        <v>0</v>
      </c>
      <c r="F66" s="26">
        <f t="shared" si="5"/>
        <v>1608</v>
      </c>
      <c r="G66" s="26">
        <f t="shared" si="4"/>
        <v>1.6080000000000001</v>
      </c>
    </row>
    <row r="67" spans="1:7" x14ac:dyDescent="0.25">
      <c r="A67" s="131">
        <v>4930</v>
      </c>
      <c r="B67" s="32" t="s">
        <v>364</v>
      </c>
      <c r="C67" s="35">
        <v>1407</v>
      </c>
      <c r="D67" s="35">
        <v>0</v>
      </c>
      <c r="E67" s="35">
        <v>0</v>
      </c>
      <c r="F67" s="26">
        <f t="shared" si="5"/>
        <v>1407</v>
      </c>
      <c r="G67" s="26">
        <f t="shared" si="4"/>
        <v>1.407</v>
      </c>
    </row>
    <row r="68" spans="1:7" x14ac:dyDescent="0.25">
      <c r="A68" s="131">
        <v>3600</v>
      </c>
      <c r="B68" s="32" t="s">
        <v>365</v>
      </c>
      <c r="C68" s="35">
        <v>999.45</v>
      </c>
      <c r="D68" s="35">
        <v>394.98999999999899</v>
      </c>
      <c r="E68" s="35">
        <v>0</v>
      </c>
      <c r="F68" s="26">
        <f t="shared" si="5"/>
        <v>1394.4399999999991</v>
      </c>
      <c r="G68" s="26">
        <f t="shared" si="4"/>
        <v>1.3944399999999992</v>
      </c>
    </row>
    <row r="69" spans="1:7" ht="25.5" x14ac:dyDescent="0.25">
      <c r="A69" s="131">
        <v>4711</v>
      </c>
      <c r="B69" s="32" t="s">
        <v>366</v>
      </c>
      <c r="C69" s="35">
        <v>1278.5999999999999</v>
      </c>
      <c r="D69" s="35">
        <v>23.2</v>
      </c>
      <c r="E69" s="35">
        <v>0</v>
      </c>
      <c r="F69" s="26">
        <f t="shared" si="5"/>
        <v>1301.8</v>
      </c>
      <c r="G69" s="26">
        <f t="shared" si="4"/>
        <v>1.3017999999999998</v>
      </c>
    </row>
    <row r="70" spans="1:7" x14ac:dyDescent="0.25">
      <c r="A70" s="131">
        <v>9491</v>
      </c>
      <c r="B70" s="32" t="s">
        <v>367</v>
      </c>
      <c r="C70" s="35">
        <v>1103</v>
      </c>
      <c r="D70" s="35">
        <v>0</v>
      </c>
      <c r="E70" s="35">
        <v>0</v>
      </c>
      <c r="F70" s="26">
        <f t="shared" si="5"/>
        <v>1103</v>
      </c>
      <c r="G70" s="26">
        <f t="shared" si="4"/>
        <v>1.103</v>
      </c>
    </row>
    <row r="71" spans="1:7" x14ac:dyDescent="0.25">
      <c r="A71" s="131">
        <v>6810</v>
      </c>
      <c r="B71" s="32" t="s">
        <v>368</v>
      </c>
      <c r="C71" s="35">
        <v>938.5</v>
      </c>
      <c r="D71" s="35">
        <v>2.6</v>
      </c>
      <c r="E71" s="35">
        <v>9.6</v>
      </c>
      <c r="F71" s="26">
        <f t="shared" si="5"/>
        <v>950.7</v>
      </c>
      <c r="G71" s="26">
        <f t="shared" ref="G71:G99" si="6">F71/1000</f>
        <v>0.9507000000000001</v>
      </c>
    </row>
    <row r="72" spans="1:7" x14ac:dyDescent="0.25">
      <c r="A72" s="131">
        <v>4669</v>
      </c>
      <c r="B72" s="32" t="s">
        <v>369</v>
      </c>
      <c r="C72" s="35">
        <v>72.3</v>
      </c>
      <c r="D72" s="35">
        <v>832</v>
      </c>
      <c r="E72" s="35">
        <v>0</v>
      </c>
      <c r="F72" s="26">
        <f t="shared" ref="F72:F99" si="7">SUM(C72:E72)</f>
        <v>904.3</v>
      </c>
      <c r="G72" s="26">
        <f t="shared" si="6"/>
        <v>0.90429999999999999</v>
      </c>
    </row>
    <row r="73" spans="1:7" x14ac:dyDescent="0.25">
      <c r="A73" s="131">
        <v>3700</v>
      </c>
      <c r="B73" s="32" t="s">
        <v>370</v>
      </c>
      <c r="C73" s="35">
        <v>40</v>
      </c>
      <c r="D73" s="35">
        <v>854</v>
      </c>
      <c r="E73" s="35">
        <v>0</v>
      </c>
      <c r="F73" s="26">
        <f t="shared" si="7"/>
        <v>894</v>
      </c>
      <c r="G73" s="26">
        <f t="shared" si="6"/>
        <v>0.89400000000000002</v>
      </c>
    </row>
    <row r="74" spans="1:7" ht="25.5" x14ac:dyDescent="0.25">
      <c r="A74" s="131">
        <v>4773</v>
      </c>
      <c r="B74" s="32" t="s">
        <v>371</v>
      </c>
      <c r="C74" s="35">
        <v>763.6</v>
      </c>
      <c r="D74" s="35">
        <v>0</v>
      </c>
      <c r="E74" s="35">
        <v>0</v>
      </c>
      <c r="F74" s="26">
        <f t="shared" si="7"/>
        <v>763.6</v>
      </c>
      <c r="G74" s="26">
        <f t="shared" si="6"/>
        <v>0.76360000000000006</v>
      </c>
    </row>
    <row r="75" spans="1:7" x14ac:dyDescent="0.25">
      <c r="A75" s="131">
        <v>3512</v>
      </c>
      <c r="B75" s="32" t="s">
        <v>372</v>
      </c>
      <c r="C75" s="35">
        <v>638.6</v>
      </c>
      <c r="D75" s="35">
        <v>34.4</v>
      </c>
      <c r="E75" s="35">
        <v>0</v>
      </c>
      <c r="F75" s="26">
        <f t="shared" si="7"/>
        <v>673</v>
      </c>
      <c r="G75" s="26">
        <f t="shared" si="6"/>
        <v>0.67300000000000004</v>
      </c>
    </row>
    <row r="76" spans="1:7" x14ac:dyDescent="0.25">
      <c r="A76" s="131">
        <v>9411</v>
      </c>
      <c r="B76" s="32" t="s">
        <v>373</v>
      </c>
      <c r="C76" s="35">
        <v>467.8</v>
      </c>
      <c r="D76" s="35">
        <v>124</v>
      </c>
      <c r="E76" s="35">
        <v>0</v>
      </c>
      <c r="F76" s="26">
        <f t="shared" si="7"/>
        <v>591.79999999999995</v>
      </c>
      <c r="G76" s="26">
        <f t="shared" si="6"/>
        <v>0.59179999999999999</v>
      </c>
    </row>
    <row r="77" spans="1:7" x14ac:dyDescent="0.25">
      <c r="A77" s="131">
        <v>1081</v>
      </c>
      <c r="B77" s="32" t="s">
        <v>374</v>
      </c>
      <c r="C77" s="35">
        <v>121.8</v>
      </c>
      <c r="D77" s="35">
        <v>369</v>
      </c>
      <c r="E77" s="35">
        <v>0</v>
      </c>
      <c r="F77" s="26">
        <f t="shared" si="7"/>
        <v>490.8</v>
      </c>
      <c r="G77" s="26">
        <f t="shared" si="6"/>
        <v>0.49080000000000001</v>
      </c>
    </row>
    <row r="78" spans="1:7" x14ac:dyDescent="0.25">
      <c r="A78" s="131">
        <v>4390</v>
      </c>
      <c r="B78" s="32" t="s">
        <v>375</v>
      </c>
      <c r="C78" s="35">
        <v>484</v>
      </c>
      <c r="D78" s="35">
        <v>0</v>
      </c>
      <c r="E78" s="35">
        <v>0</v>
      </c>
      <c r="F78" s="26">
        <f t="shared" si="7"/>
        <v>484</v>
      </c>
      <c r="G78" s="26">
        <f t="shared" si="6"/>
        <v>0.48399999999999999</v>
      </c>
    </row>
    <row r="79" spans="1:7" x14ac:dyDescent="0.25">
      <c r="A79" s="131">
        <v>7490</v>
      </c>
      <c r="B79" s="32" t="s">
        <v>376</v>
      </c>
      <c r="C79" s="35">
        <v>10.46</v>
      </c>
      <c r="D79" s="35">
        <v>408.14</v>
      </c>
      <c r="E79" s="35">
        <v>0</v>
      </c>
      <c r="F79" s="26">
        <f t="shared" si="7"/>
        <v>418.59999999999997</v>
      </c>
      <c r="G79" s="26">
        <f t="shared" si="6"/>
        <v>0.41859999999999997</v>
      </c>
    </row>
    <row r="80" spans="1:7" x14ac:dyDescent="0.25">
      <c r="A80" s="131">
        <v>5611</v>
      </c>
      <c r="B80" s="32" t="s">
        <v>377</v>
      </c>
      <c r="C80" s="35">
        <v>191.9</v>
      </c>
      <c r="D80" s="35">
        <v>167</v>
      </c>
      <c r="E80" s="35">
        <v>0</v>
      </c>
      <c r="F80" s="26">
        <f t="shared" si="7"/>
        <v>358.9</v>
      </c>
      <c r="G80" s="26">
        <f t="shared" si="6"/>
        <v>0.3589</v>
      </c>
    </row>
    <row r="81" spans="1:7" x14ac:dyDescent="0.25">
      <c r="A81" s="131">
        <v>2431</v>
      </c>
      <c r="B81" s="32" t="s">
        <v>378</v>
      </c>
      <c r="C81" s="35">
        <v>245.1</v>
      </c>
      <c r="D81" s="35">
        <v>0</v>
      </c>
      <c r="E81" s="35">
        <v>0</v>
      </c>
      <c r="F81" s="26">
        <f t="shared" si="7"/>
        <v>245.1</v>
      </c>
      <c r="G81" s="26">
        <f t="shared" si="6"/>
        <v>0.24509999999999998</v>
      </c>
    </row>
    <row r="82" spans="1:7" x14ac:dyDescent="0.25">
      <c r="A82" s="131">
        <v>891</v>
      </c>
      <c r="B82" s="32" t="s">
        <v>379</v>
      </c>
      <c r="C82" s="35">
        <v>40</v>
      </c>
      <c r="D82" s="35">
        <v>154</v>
      </c>
      <c r="E82" s="35">
        <v>0</v>
      </c>
      <c r="F82" s="26">
        <f t="shared" si="7"/>
        <v>194</v>
      </c>
      <c r="G82" s="26">
        <f t="shared" si="6"/>
        <v>0.19400000000000001</v>
      </c>
    </row>
    <row r="83" spans="1:7" ht="25.5" x14ac:dyDescent="0.25">
      <c r="A83" s="131">
        <v>4663</v>
      </c>
      <c r="B83" s="32" t="s">
        <v>380</v>
      </c>
      <c r="C83" s="35">
        <v>0</v>
      </c>
      <c r="D83" s="35">
        <v>184</v>
      </c>
      <c r="E83" s="35">
        <v>0</v>
      </c>
      <c r="F83" s="26">
        <f t="shared" si="7"/>
        <v>184</v>
      </c>
      <c r="G83" s="26">
        <f t="shared" si="6"/>
        <v>0.184</v>
      </c>
    </row>
    <row r="84" spans="1:7" x14ac:dyDescent="0.25">
      <c r="A84" s="131">
        <v>6120</v>
      </c>
      <c r="B84" s="32" t="s">
        <v>381</v>
      </c>
      <c r="C84" s="35">
        <v>180</v>
      </c>
      <c r="D84" s="35">
        <v>0</v>
      </c>
      <c r="E84" s="35">
        <v>0</v>
      </c>
      <c r="F84" s="26">
        <f t="shared" si="7"/>
        <v>180</v>
      </c>
      <c r="G84" s="26">
        <f t="shared" si="6"/>
        <v>0.18</v>
      </c>
    </row>
    <row r="85" spans="1:7" x14ac:dyDescent="0.25">
      <c r="A85" s="131">
        <v>210</v>
      </c>
      <c r="B85" s="32" t="s">
        <v>382</v>
      </c>
      <c r="C85" s="35">
        <v>16</v>
      </c>
      <c r="D85" s="35">
        <v>162.5</v>
      </c>
      <c r="E85" s="35">
        <v>0</v>
      </c>
      <c r="F85" s="26">
        <f t="shared" si="7"/>
        <v>178.5</v>
      </c>
      <c r="G85" s="26">
        <f t="shared" si="6"/>
        <v>0.17849999999999999</v>
      </c>
    </row>
    <row r="86" spans="1:7" x14ac:dyDescent="0.25">
      <c r="A86" s="131">
        <v>8430</v>
      </c>
      <c r="B86" s="32" t="s">
        <v>383</v>
      </c>
      <c r="C86" s="35">
        <v>171</v>
      </c>
      <c r="D86" s="35">
        <v>0</v>
      </c>
      <c r="E86" s="35">
        <v>0</v>
      </c>
      <c r="F86" s="26">
        <f t="shared" si="7"/>
        <v>171</v>
      </c>
      <c r="G86" s="26">
        <f t="shared" si="6"/>
        <v>0.17100000000000001</v>
      </c>
    </row>
    <row r="87" spans="1:7" x14ac:dyDescent="0.25">
      <c r="A87" s="131">
        <v>8010</v>
      </c>
      <c r="B87" s="32" t="s">
        <v>384</v>
      </c>
      <c r="C87" s="35">
        <v>149.6</v>
      </c>
      <c r="D87" s="35">
        <v>0</v>
      </c>
      <c r="E87" s="35">
        <v>0</v>
      </c>
      <c r="F87" s="26">
        <f t="shared" si="7"/>
        <v>149.6</v>
      </c>
      <c r="G87" s="26">
        <f t="shared" si="6"/>
        <v>0.14959999999999998</v>
      </c>
    </row>
    <row r="88" spans="1:7" x14ac:dyDescent="0.25">
      <c r="A88" s="131">
        <v>5530</v>
      </c>
      <c r="B88" s="32" t="s">
        <v>385</v>
      </c>
      <c r="C88" s="35">
        <v>107.7</v>
      </c>
      <c r="D88" s="35">
        <v>0</v>
      </c>
      <c r="E88" s="35">
        <v>0</v>
      </c>
      <c r="F88" s="26">
        <f t="shared" si="7"/>
        <v>107.7</v>
      </c>
      <c r="G88" s="26">
        <f t="shared" si="6"/>
        <v>0.1077</v>
      </c>
    </row>
    <row r="89" spans="1:7" x14ac:dyDescent="0.25">
      <c r="A89" s="131">
        <v>8710</v>
      </c>
      <c r="B89" s="32" t="s">
        <v>386</v>
      </c>
      <c r="C89" s="35">
        <v>84.6</v>
      </c>
      <c r="D89" s="35">
        <v>0</v>
      </c>
      <c r="E89" s="35">
        <v>0</v>
      </c>
      <c r="F89" s="26">
        <f t="shared" si="7"/>
        <v>84.6</v>
      </c>
      <c r="G89" s="26">
        <f t="shared" si="6"/>
        <v>8.4599999999999995E-2</v>
      </c>
    </row>
    <row r="90" spans="1:7" x14ac:dyDescent="0.25">
      <c r="A90" s="131">
        <v>5511</v>
      </c>
      <c r="B90" s="32" t="s">
        <v>387</v>
      </c>
      <c r="C90" s="35">
        <v>0</v>
      </c>
      <c r="D90" s="35">
        <v>76</v>
      </c>
      <c r="E90" s="35">
        <v>0</v>
      </c>
      <c r="F90" s="26">
        <f t="shared" si="7"/>
        <v>76</v>
      </c>
      <c r="G90" s="26">
        <f t="shared" si="6"/>
        <v>7.5999999999999998E-2</v>
      </c>
    </row>
    <row r="91" spans="1:7" x14ac:dyDescent="0.25">
      <c r="A91" s="131">
        <v>3110</v>
      </c>
      <c r="B91" s="32" t="s">
        <v>388</v>
      </c>
      <c r="C91" s="35">
        <v>75</v>
      </c>
      <c r="D91" s="35">
        <v>0</v>
      </c>
      <c r="E91" s="35">
        <v>0</v>
      </c>
      <c r="F91" s="26">
        <f t="shared" si="7"/>
        <v>75</v>
      </c>
      <c r="G91" s="26">
        <f t="shared" si="6"/>
        <v>7.4999999999999997E-2</v>
      </c>
    </row>
    <row r="92" spans="1:7" x14ac:dyDescent="0.25">
      <c r="A92" s="131">
        <v>4620</v>
      </c>
      <c r="B92" s="32" t="s">
        <v>389</v>
      </c>
      <c r="C92" s="35">
        <v>62.95</v>
      </c>
      <c r="D92" s="35">
        <v>0</v>
      </c>
      <c r="E92" s="35">
        <v>0</v>
      </c>
      <c r="F92" s="26">
        <f t="shared" si="7"/>
        <v>62.95</v>
      </c>
      <c r="G92" s="26">
        <f t="shared" si="6"/>
        <v>6.2950000000000006E-2</v>
      </c>
    </row>
    <row r="93" spans="1:7" x14ac:dyDescent="0.25">
      <c r="A93" s="131">
        <v>8423</v>
      </c>
      <c r="B93" s="32" t="s">
        <v>390</v>
      </c>
      <c r="C93" s="35">
        <v>46</v>
      </c>
      <c r="D93" s="35">
        <v>0</v>
      </c>
      <c r="E93" s="35">
        <v>0</v>
      </c>
      <c r="F93" s="26">
        <f t="shared" si="7"/>
        <v>46</v>
      </c>
      <c r="G93" s="26">
        <f t="shared" si="6"/>
        <v>4.5999999999999999E-2</v>
      </c>
    </row>
    <row r="94" spans="1:7" x14ac:dyDescent="0.25">
      <c r="A94" s="131">
        <v>5121</v>
      </c>
      <c r="B94" s="32" t="s">
        <v>391</v>
      </c>
      <c r="C94" s="35">
        <v>45</v>
      </c>
      <c r="D94" s="35">
        <v>0</v>
      </c>
      <c r="E94" s="35">
        <v>0</v>
      </c>
      <c r="F94" s="26">
        <f t="shared" si="7"/>
        <v>45</v>
      </c>
      <c r="G94" s="26">
        <f t="shared" si="6"/>
        <v>4.4999999999999998E-2</v>
      </c>
    </row>
    <row r="95" spans="1:7" ht="39.75" customHeight="1" x14ac:dyDescent="0.25">
      <c r="A95" s="131">
        <v>4719</v>
      </c>
      <c r="B95" s="32" t="s">
        <v>392</v>
      </c>
      <c r="C95" s="35">
        <v>40</v>
      </c>
      <c r="D95" s="35">
        <v>0</v>
      </c>
      <c r="E95" s="35">
        <v>0</v>
      </c>
      <c r="F95" s="26">
        <f t="shared" si="7"/>
        <v>40</v>
      </c>
      <c r="G95" s="26">
        <f t="shared" si="6"/>
        <v>0.04</v>
      </c>
    </row>
    <row r="96" spans="1:7" x14ac:dyDescent="0.25">
      <c r="A96" s="131">
        <v>2392</v>
      </c>
      <c r="B96" s="32" t="s">
        <v>393</v>
      </c>
      <c r="C96" s="35">
        <v>0</v>
      </c>
      <c r="D96" s="35">
        <v>24.5</v>
      </c>
      <c r="E96" s="35">
        <v>0</v>
      </c>
      <c r="F96" s="26">
        <f t="shared" si="7"/>
        <v>24.5</v>
      </c>
      <c r="G96" s="26">
        <f t="shared" si="6"/>
        <v>2.4500000000000001E-2</v>
      </c>
    </row>
    <row r="97" spans="1:7" x14ac:dyDescent="0.25">
      <c r="A97" s="131">
        <v>8692</v>
      </c>
      <c r="B97" s="32" t="s">
        <v>394</v>
      </c>
      <c r="C97" s="35">
        <v>4.5</v>
      </c>
      <c r="D97" s="35">
        <v>0</v>
      </c>
      <c r="E97" s="35">
        <v>0</v>
      </c>
      <c r="F97" s="26">
        <f t="shared" si="7"/>
        <v>4.5</v>
      </c>
      <c r="G97" s="26">
        <f t="shared" si="6"/>
        <v>4.4999999999999997E-3</v>
      </c>
    </row>
    <row r="98" spans="1:7" x14ac:dyDescent="0.25">
      <c r="A98" s="131">
        <v>4322</v>
      </c>
      <c r="B98" s="32" t="s">
        <v>395</v>
      </c>
      <c r="C98" s="35">
        <v>1</v>
      </c>
      <c r="D98" s="35">
        <v>1.5</v>
      </c>
      <c r="E98" s="35">
        <v>0</v>
      </c>
      <c r="F98" s="26">
        <f t="shared" si="7"/>
        <v>2.5</v>
      </c>
      <c r="G98" s="26">
        <f t="shared" si="6"/>
        <v>2.5000000000000001E-3</v>
      </c>
    </row>
    <row r="99" spans="1:7" x14ac:dyDescent="0.25">
      <c r="A99" s="131">
        <v>4111</v>
      </c>
      <c r="B99" s="32" t="s">
        <v>396</v>
      </c>
      <c r="C99" s="35">
        <v>1</v>
      </c>
      <c r="D99" s="35">
        <v>0</v>
      </c>
      <c r="E99" s="35">
        <v>0</v>
      </c>
      <c r="F99" s="26">
        <f t="shared" si="7"/>
        <v>1</v>
      </c>
      <c r="G99" s="26">
        <f t="shared" si="6"/>
        <v>1E-3</v>
      </c>
    </row>
    <row r="102" spans="1:7" x14ac:dyDescent="0.25">
      <c r="B102" s="60"/>
    </row>
  </sheetData>
  <autoFilter ref="B6:G6" xr:uid="{E81E7CFB-EECB-4479-8437-6F1685AF4A48}"/>
  <sortState xmlns:xlrd2="http://schemas.microsoft.com/office/spreadsheetml/2017/richdata2" ref="A8:G99">
    <sortCondition descending="1" ref="G8:G99"/>
  </sortState>
  <mergeCells count="1">
    <mergeCell ref="B2:M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CB76F-50CB-4209-BE11-76F9A255F1C8}">
  <dimension ref="B1:N49"/>
  <sheetViews>
    <sheetView zoomScale="85" zoomScaleNormal="85" workbookViewId="0"/>
  </sheetViews>
  <sheetFormatPr baseColWidth="10" defaultColWidth="11.5703125" defaultRowHeight="15" x14ac:dyDescent="0.25"/>
  <cols>
    <col min="1" max="1" width="2.85546875" style="14" customWidth="1"/>
    <col min="2" max="2" width="16" style="14" customWidth="1"/>
    <col min="3" max="3" width="13.5703125" style="14" customWidth="1"/>
    <col min="4" max="4" width="12" style="14" customWidth="1"/>
    <col min="5" max="6" width="11.42578125" style="14" customWidth="1"/>
    <col min="7" max="7" width="10.42578125" style="14" customWidth="1"/>
    <col min="8" max="16384" width="11.5703125" style="14"/>
  </cols>
  <sheetData>
    <row r="1" spans="2:14" ht="15.75" thickBot="1" x14ac:dyDescent="0.3"/>
    <row r="2" spans="2:14" ht="14.45" customHeight="1" x14ac:dyDescent="0.25">
      <c r="B2" s="120" t="s">
        <v>28</v>
      </c>
      <c r="C2" s="121"/>
      <c r="D2" s="121"/>
      <c r="E2" s="121"/>
      <c r="F2" s="121"/>
      <c r="G2" s="121"/>
      <c r="H2" s="121"/>
      <c r="I2" s="121"/>
      <c r="J2" s="121"/>
      <c r="K2" s="121"/>
      <c r="L2" s="121"/>
      <c r="M2" s="122"/>
      <c r="N2" s="15"/>
    </row>
    <row r="3" spans="2:14" x14ac:dyDescent="0.25">
      <c r="B3" s="123"/>
      <c r="C3" s="124"/>
      <c r="D3" s="124"/>
      <c r="E3" s="124"/>
      <c r="F3" s="124"/>
      <c r="G3" s="124"/>
      <c r="H3" s="124"/>
      <c r="I3" s="124"/>
      <c r="J3" s="124"/>
      <c r="K3" s="124"/>
      <c r="L3" s="124"/>
      <c r="M3" s="125"/>
      <c r="N3" s="15"/>
    </row>
    <row r="4" spans="2:14" ht="15.75" thickBot="1" x14ac:dyDescent="0.3">
      <c r="B4" s="126"/>
      <c r="C4" s="127"/>
      <c r="D4" s="127"/>
      <c r="E4" s="127"/>
      <c r="F4" s="127"/>
      <c r="G4" s="127"/>
      <c r="H4" s="127"/>
      <c r="I4" s="127"/>
      <c r="J4" s="127"/>
      <c r="K4" s="127"/>
      <c r="L4" s="127"/>
      <c r="M4" s="128"/>
      <c r="N4" s="15"/>
    </row>
    <row r="6" spans="2:14" ht="25.5" x14ac:dyDescent="0.25">
      <c r="B6" s="30" t="s">
        <v>397</v>
      </c>
      <c r="C6" s="30" t="s">
        <v>398</v>
      </c>
      <c r="D6" s="30" t="s">
        <v>31</v>
      </c>
      <c r="E6" s="30" t="s">
        <v>32</v>
      </c>
      <c r="F6" s="30" t="s">
        <v>33</v>
      </c>
      <c r="G6" s="30" t="s">
        <v>34</v>
      </c>
    </row>
    <row r="7" spans="2:14" x14ac:dyDescent="0.25">
      <c r="B7" s="20" t="s">
        <v>35</v>
      </c>
      <c r="C7" s="50">
        <f>SUM(C8:C48)</f>
        <v>3929357.0300000003</v>
      </c>
      <c r="D7" s="50">
        <f t="shared" ref="D7:E7" si="0">SUM(D8:D48)</f>
        <v>1201989.6600000001</v>
      </c>
      <c r="E7" s="50">
        <f t="shared" si="0"/>
        <v>185.6</v>
      </c>
      <c r="F7" s="51">
        <f t="shared" ref="F7:F48" si="1">SUM(C7:E7)</f>
        <v>5131532.29</v>
      </c>
      <c r="G7" s="51">
        <f>F7/1000</f>
        <v>5131.5322900000001</v>
      </c>
    </row>
    <row r="8" spans="2:14" x14ac:dyDescent="0.25">
      <c r="B8" s="23" t="s">
        <v>399</v>
      </c>
      <c r="C8" s="52">
        <v>1227120.6499999999</v>
      </c>
      <c r="D8" s="52">
        <v>276340.15000000002</v>
      </c>
      <c r="E8" s="52">
        <v>9.6</v>
      </c>
      <c r="F8" s="53">
        <f t="shared" si="1"/>
        <v>1503470.4</v>
      </c>
      <c r="G8" s="53">
        <f t="shared" ref="G8:G48" si="2">F8/1000</f>
        <v>1503.4703999999999</v>
      </c>
    </row>
    <row r="9" spans="2:14" x14ac:dyDescent="0.25">
      <c r="B9" s="23" t="s">
        <v>400</v>
      </c>
      <c r="C9" s="52">
        <v>1140445.1000000001</v>
      </c>
      <c r="D9" s="52">
        <v>35236</v>
      </c>
      <c r="E9" s="52">
        <v>0</v>
      </c>
      <c r="F9" s="53">
        <f t="shared" si="1"/>
        <v>1175681.1000000001</v>
      </c>
      <c r="G9" s="53">
        <f t="shared" si="2"/>
        <v>1175.6811</v>
      </c>
    </row>
    <row r="10" spans="2:14" x14ac:dyDescent="0.25">
      <c r="B10" s="23" t="s">
        <v>401</v>
      </c>
      <c r="C10" s="52">
        <v>188663.79</v>
      </c>
      <c r="D10" s="52">
        <v>351657.88</v>
      </c>
      <c r="E10" s="52">
        <v>0</v>
      </c>
      <c r="F10" s="53">
        <f t="shared" si="1"/>
        <v>540321.67000000004</v>
      </c>
      <c r="G10" s="53">
        <f t="shared" si="2"/>
        <v>540.32167000000004</v>
      </c>
    </row>
    <row r="11" spans="2:14" x14ac:dyDescent="0.25">
      <c r="B11" s="23" t="s">
        <v>402</v>
      </c>
      <c r="C11" s="52">
        <v>319219.43</v>
      </c>
      <c r="D11" s="52">
        <v>82154.849999999904</v>
      </c>
      <c r="E11" s="52">
        <v>0</v>
      </c>
      <c r="F11" s="53">
        <f t="shared" si="1"/>
        <v>401374.27999999991</v>
      </c>
      <c r="G11" s="53">
        <f t="shared" si="2"/>
        <v>401.37427999999989</v>
      </c>
    </row>
    <row r="12" spans="2:14" ht="25.5" x14ac:dyDescent="0.25">
      <c r="B12" s="23" t="s">
        <v>403</v>
      </c>
      <c r="C12" s="52">
        <v>313130.62</v>
      </c>
      <c r="D12" s="52">
        <v>70050.600000000006</v>
      </c>
      <c r="E12" s="52">
        <v>0</v>
      </c>
      <c r="F12" s="53">
        <f t="shared" si="1"/>
        <v>383181.22</v>
      </c>
      <c r="G12" s="53">
        <f t="shared" si="2"/>
        <v>383.18122</v>
      </c>
    </row>
    <row r="13" spans="2:14" x14ac:dyDescent="0.25">
      <c r="B13" s="23" t="s">
        <v>404</v>
      </c>
      <c r="C13" s="52">
        <v>223593.15</v>
      </c>
      <c r="D13" s="52">
        <v>68099.899999999994</v>
      </c>
      <c r="E13" s="52">
        <v>0</v>
      </c>
      <c r="F13" s="53">
        <f t="shared" si="1"/>
        <v>291693.05</v>
      </c>
      <c r="G13" s="53">
        <f t="shared" si="2"/>
        <v>291.69304999999997</v>
      </c>
    </row>
    <row r="14" spans="2:14" x14ac:dyDescent="0.25">
      <c r="B14" s="23" t="s">
        <v>405</v>
      </c>
      <c r="C14" s="52">
        <v>69671.7</v>
      </c>
      <c r="D14" s="52">
        <v>114521.29</v>
      </c>
      <c r="E14" s="52">
        <v>0</v>
      </c>
      <c r="F14" s="53">
        <f t="shared" si="1"/>
        <v>184192.99</v>
      </c>
      <c r="G14" s="53">
        <f t="shared" si="2"/>
        <v>184.19298999999998</v>
      </c>
    </row>
    <row r="15" spans="2:14" x14ac:dyDescent="0.25">
      <c r="B15" s="23" t="s">
        <v>406</v>
      </c>
      <c r="C15" s="52">
        <v>123851.2</v>
      </c>
      <c r="D15" s="52">
        <v>49478.400000000001</v>
      </c>
      <c r="E15" s="52">
        <v>0</v>
      </c>
      <c r="F15" s="53">
        <f t="shared" si="1"/>
        <v>173329.6</v>
      </c>
      <c r="G15" s="53">
        <f t="shared" si="2"/>
        <v>173.3296</v>
      </c>
    </row>
    <row r="16" spans="2:14" x14ac:dyDescent="0.25">
      <c r="B16" s="23" t="s">
        <v>407</v>
      </c>
      <c r="C16" s="52">
        <v>54107.08</v>
      </c>
      <c r="D16" s="52">
        <v>39826.199999999997</v>
      </c>
      <c r="E16" s="52">
        <v>0</v>
      </c>
      <c r="F16" s="53">
        <f t="shared" si="1"/>
        <v>93933.28</v>
      </c>
      <c r="G16" s="53">
        <f t="shared" si="2"/>
        <v>93.933279999999996</v>
      </c>
    </row>
    <row r="17" spans="2:7" x14ac:dyDescent="0.25">
      <c r="B17" s="23" t="s">
        <v>408</v>
      </c>
      <c r="C17" s="52">
        <v>67747.28</v>
      </c>
      <c r="D17" s="52">
        <v>2841.22</v>
      </c>
      <c r="E17" s="52">
        <v>0</v>
      </c>
      <c r="F17" s="53">
        <f t="shared" si="1"/>
        <v>70588.5</v>
      </c>
      <c r="G17" s="53">
        <f t="shared" si="2"/>
        <v>70.588499999999996</v>
      </c>
    </row>
    <row r="18" spans="2:7" x14ac:dyDescent="0.25">
      <c r="B18" s="23" t="s">
        <v>409</v>
      </c>
      <c r="C18" s="52">
        <v>22236.6</v>
      </c>
      <c r="D18" s="52">
        <v>20501.7</v>
      </c>
      <c r="E18" s="21">
        <v>0</v>
      </c>
      <c r="F18" s="53">
        <f t="shared" si="1"/>
        <v>42738.3</v>
      </c>
      <c r="G18" s="22">
        <f t="shared" si="2"/>
        <v>42.738300000000002</v>
      </c>
    </row>
    <row r="19" spans="2:7" x14ac:dyDescent="0.25">
      <c r="B19" s="23" t="s">
        <v>410</v>
      </c>
      <c r="C19" s="52">
        <v>25328.45</v>
      </c>
      <c r="D19" s="52">
        <v>8885.0499999999993</v>
      </c>
      <c r="E19" s="21">
        <v>0</v>
      </c>
      <c r="F19" s="53">
        <f t="shared" si="1"/>
        <v>34213.5</v>
      </c>
      <c r="G19" s="22">
        <f t="shared" si="2"/>
        <v>34.213500000000003</v>
      </c>
    </row>
    <row r="20" spans="2:7" x14ac:dyDescent="0.25">
      <c r="B20" s="23" t="s">
        <v>411</v>
      </c>
      <c r="C20" s="52">
        <v>19829.259999999998</v>
      </c>
      <c r="D20" s="52">
        <v>2080.46</v>
      </c>
      <c r="E20" s="21">
        <v>0</v>
      </c>
      <c r="F20" s="53">
        <f t="shared" si="1"/>
        <v>21909.719999999998</v>
      </c>
      <c r="G20" s="22">
        <f t="shared" si="2"/>
        <v>21.909719999999997</v>
      </c>
    </row>
    <row r="21" spans="2:7" x14ac:dyDescent="0.25">
      <c r="B21" s="23" t="s">
        <v>412</v>
      </c>
      <c r="C21" s="52">
        <v>9086</v>
      </c>
      <c r="D21" s="52">
        <v>11045.3</v>
      </c>
      <c r="E21" s="21">
        <v>0</v>
      </c>
      <c r="F21" s="53">
        <f t="shared" si="1"/>
        <v>20131.3</v>
      </c>
      <c r="G21" s="22">
        <f t="shared" si="2"/>
        <v>20.1313</v>
      </c>
    </row>
    <row r="22" spans="2:7" x14ac:dyDescent="0.25">
      <c r="B22" s="23" t="s">
        <v>413</v>
      </c>
      <c r="C22" s="52">
        <v>14820.15</v>
      </c>
      <c r="D22" s="52">
        <v>4728</v>
      </c>
      <c r="E22" s="21">
        <v>175</v>
      </c>
      <c r="F22" s="53">
        <f t="shared" si="1"/>
        <v>19723.150000000001</v>
      </c>
      <c r="G22" s="22">
        <f t="shared" si="2"/>
        <v>19.72315</v>
      </c>
    </row>
    <row r="23" spans="2:7" x14ac:dyDescent="0.25">
      <c r="B23" s="23" t="s">
        <v>414</v>
      </c>
      <c r="C23" s="52">
        <v>8249.5499999999993</v>
      </c>
      <c r="D23" s="52">
        <v>11301</v>
      </c>
      <c r="E23" s="21">
        <v>0</v>
      </c>
      <c r="F23" s="53">
        <f t="shared" si="1"/>
        <v>19550.55</v>
      </c>
      <c r="G23" s="22">
        <f t="shared" si="2"/>
        <v>19.550549999999998</v>
      </c>
    </row>
    <row r="24" spans="2:7" x14ac:dyDescent="0.25">
      <c r="B24" s="23" t="s">
        <v>415</v>
      </c>
      <c r="C24" s="52">
        <v>10333.09</v>
      </c>
      <c r="D24" s="52">
        <v>8371.1</v>
      </c>
      <c r="E24" s="21">
        <v>0</v>
      </c>
      <c r="F24" s="53">
        <f t="shared" si="1"/>
        <v>18704.190000000002</v>
      </c>
      <c r="G24" s="22">
        <f t="shared" si="2"/>
        <v>18.704190000000004</v>
      </c>
    </row>
    <row r="25" spans="2:7" x14ac:dyDescent="0.25">
      <c r="B25" s="23" t="s">
        <v>416</v>
      </c>
      <c r="C25" s="52">
        <v>15771.28</v>
      </c>
      <c r="D25" s="52">
        <v>2109.5</v>
      </c>
      <c r="E25" s="21">
        <v>0</v>
      </c>
      <c r="F25" s="53">
        <f t="shared" si="1"/>
        <v>17880.78</v>
      </c>
      <c r="G25" s="22">
        <f t="shared" si="2"/>
        <v>17.880779999999998</v>
      </c>
    </row>
    <row r="26" spans="2:7" x14ac:dyDescent="0.25">
      <c r="B26" s="23" t="s">
        <v>417</v>
      </c>
      <c r="C26" s="52">
        <v>5524.55</v>
      </c>
      <c r="D26" s="52">
        <v>6668.5</v>
      </c>
      <c r="E26" s="21">
        <v>0</v>
      </c>
      <c r="F26" s="53">
        <f t="shared" si="1"/>
        <v>12193.05</v>
      </c>
      <c r="G26" s="22">
        <f t="shared" si="2"/>
        <v>12.193049999999999</v>
      </c>
    </row>
    <row r="27" spans="2:7" x14ac:dyDescent="0.25">
      <c r="B27" s="23" t="s">
        <v>418</v>
      </c>
      <c r="C27" s="52">
        <v>3869.8</v>
      </c>
      <c r="D27" s="52">
        <v>7627</v>
      </c>
      <c r="E27" s="21">
        <v>0</v>
      </c>
      <c r="F27" s="53">
        <f t="shared" si="1"/>
        <v>11496.8</v>
      </c>
      <c r="G27" s="22">
        <f t="shared" si="2"/>
        <v>11.496799999999999</v>
      </c>
    </row>
    <row r="28" spans="2:7" x14ac:dyDescent="0.25">
      <c r="B28" s="23" t="s">
        <v>419</v>
      </c>
      <c r="C28" s="52">
        <v>291</v>
      </c>
      <c r="D28" s="52">
        <v>10310</v>
      </c>
      <c r="E28" s="21">
        <v>0</v>
      </c>
      <c r="F28" s="53">
        <f t="shared" si="1"/>
        <v>10601</v>
      </c>
      <c r="G28" s="22">
        <f t="shared" si="2"/>
        <v>10.601000000000001</v>
      </c>
    </row>
    <row r="29" spans="2:7" x14ac:dyDescent="0.25">
      <c r="B29" s="23" t="s">
        <v>420</v>
      </c>
      <c r="C29" s="52">
        <v>9228.02</v>
      </c>
      <c r="D29" s="52">
        <v>7.5</v>
      </c>
      <c r="E29" s="21">
        <v>0</v>
      </c>
      <c r="F29" s="53">
        <f t="shared" si="1"/>
        <v>9235.52</v>
      </c>
      <c r="G29" s="22">
        <f t="shared" si="2"/>
        <v>9.2355200000000011</v>
      </c>
    </row>
    <row r="30" spans="2:7" x14ac:dyDescent="0.25">
      <c r="B30" s="23" t="s">
        <v>421</v>
      </c>
      <c r="C30" s="52">
        <v>7869.3</v>
      </c>
      <c r="D30" s="52">
        <v>1320</v>
      </c>
      <c r="E30" s="21">
        <v>0</v>
      </c>
      <c r="F30" s="53">
        <f t="shared" si="1"/>
        <v>9189.2999999999993</v>
      </c>
      <c r="G30" s="22">
        <f t="shared" si="2"/>
        <v>9.1892999999999994</v>
      </c>
    </row>
    <row r="31" spans="2:7" x14ac:dyDescent="0.25">
      <c r="B31" s="23" t="s">
        <v>422</v>
      </c>
      <c r="C31" s="52">
        <v>3040.45</v>
      </c>
      <c r="D31" s="52">
        <v>6042.02</v>
      </c>
      <c r="E31" s="21">
        <v>0</v>
      </c>
      <c r="F31" s="53">
        <f t="shared" si="1"/>
        <v>9082.4700000000012</v>
      </c>
      <c r="G31" s="22">
        <f t="shared" si="2"/>
        <v>9.0824700000000007</v>
      </c>
    </row>
    <row r="32" spans="2:7" x14ac:dyDescent="0.25">
      <c r="B32" s="23" t="s">
        <v>423</v>
      </c>
      <c r="C32" s="52">
        <v>3464.4</v>
      </c>
      <c r="D32" s="52">
        <v>4420</v>
      </c>
      <c r="E32" s="21">
        <v>0</v>
      </c>
      <c r="F32" s="53">
        <f t="shared" si="1"/>
        <v>7884.4</v>
      </c>
      <c r="G32" s="22">
        <f t="shared" si="2"/>
        <v>7.8843999999999994</v>
      </c>
    </row>
    <row r="33" spans="2:7" x14ac:dyDescent="0.25">
      <c r="B33" s="23" t="s">
        <v>424</v>
      </c>
      <c r="C33" s="52">
        <v>7716.6</v>
      </c>
      <c r="D33" s="52">
        <v>0</v>
      </c>
      <c r="E33" s="21">
        <v>1</v>
      </c>
      <c r="F33" s="53">
        <f t="shared" si="1"/>
        <v>7717.6</v>
      </c>
      <c r="G33" s="22">
        <f t="shared" si="2"/>
        <v>7.7176</v>
      </c>
    </row>
    <row r="34" spans="2:7" x14ac:dyDescent="0.25">
      <c r="B34" s="23" t="s">
        <v>425</v>
      </c>
      <c r="C34" s="52">
        <v>4030.6</v>
      </c>
      <c r="D34" s="52">
        <v>2027</v>
      </c>
      <c r="E34" s="21">
        <v>0</v>
      </c>
      <c r="F34" s="53">
        <f t="shared" si="1"/>
        <v>6057.6</v>
      </c>
      <c r="G34" s="22">
        <f t="shared" si="2"/>
        <v>6.0576000000000008</v>
      </c>
    </row>
    <row r="35" spans="2:7" x14ac:dyDescent="0.25">
      <c r="B35" s="23" t="s">
        <v>426</v>
      </c>
      <c r="C35" s="52">
        <v>5727</v>
      </c>
      <c r="D35" s="52">
        <v>225.1</v>
      </c>
      <c r="E35" s="21">
        <v>0</v>
      </c>
      <c r="F35" s="53">
        <f t="shared" si="1"/>
        <v>5952.1</v>
      </c>
      <c r="G35" s="22">
        <f t="shared" si="2"/>
        <v>5.9521000000000006</v>
      </c>
    </row>
    <row r="36" spans="2:7" x14ac:dyDescent="0.25">
      <c r="B36" s="23" t="s">
        <v>427</v>
      </c>
      <c r="C36" s="52">
        <v>5531.3</v>
      </c>
      <c r="D36" s="52">
        <v>0</v>
      </c>
      <c r="E36" s="21">
        <v>0</v>
      </c>
      <c r="F36" s="53">
        <f t="shared" si="1"/>
        <v>5531.3</v>
      </c>
      <c r="G36" s="22">
        <f t="shared" si="2"/>
        <v>5.5312999999999999</v>
      </c>
    </row>
    <row r="37" spans="2:7" x14ac:dyDescent="0.25">
      <c r="B37" s="23" t="s">
        <v>428</v>
      </c>
      <c r="C37" s="52">
        <v>3493.2</v>
      </c>
      <c r="D37" s="52">
        <v>1096.5</v>
      </c>
      <c r="E37" s="21">
        <v>0</v>
      </c>
      <c r="F37" s="53">
        <f t="shared" si="1"/>
        <v>4589.7</v>
      </c>
      <c r="G37" s="22">
        <f t="shared" si="2"/>
        <v>4.5896999999999997</v>
      </c>
    </row>
    <row r="38" spans="2:7" x14ac:dyDescent="0.25">
      <c r="B38" s="23" t="s">
        <v>429</v>
      </c>
      <c r="C38" s="52">
        <v>2440.42</v>
      </c>
      <c r="D38" s="52">
        <v>2027</v>
      </c>
      <c r="E38" s="21">
        <v>0</v>
      </c>
      <c r="F38" s="53">
        <f t="shared" si="1"/>
        <v>4467.42</v>
      </c>
      <c r="G38" s="22">
        <f t="shared" si="2"/>
        <v>4.4674199999999997</v>
      </c>
    </row>
    <row r="39" spans="2:7" x14ac:dyDescent="0.25">
      <c r="B39" s="23" t="s">
        <v>430</v>
      </c>
      <c r="C39" s="52">
        <v>3316.5</v>
      </c>
      <c r="D39" s="52">
        <v>0</v>
      </c>
      <c r="E39" s="21">
        <v>0</v>
      </c>
      <c r="F39" s="53">
        <f t="shared" si="1"/>
        <v>3316.5</v>
      </c>
      <c r="G39" s="22">
        <f t="shared" si="2"/>
        <v>3.3165</v>
      </c>
    </row>
    <row r="40" spans="2:7" x14ac:dyDescent="0.25">
      <c r="B40" s="23" t="s">
        <v>431</v>
      </c>
      <c r="C40" s="52">
        <v>2908.45</v>
      </c>
      <c r="D40" s="52">
        <v>165.3</v>
      </c>
      <c r="E40" s="21">
        <v>0</v>
      </c>
      <c r="F40" s="53">
        <f t="shared" si="1"/>
        <v>3073.75</v>
      </c>
      <c r="G40" s="22">
        <f t="shared" si="2"/>
        <v>3.07375</v>
      </c>
    </row>
    <row r="41" spans="2:7" x14ac:dyDescent="0.25">
      <c r="B41" s="23" t="s">
        <v>432</v>
      </c>
      <c r="C41" s="52">
        <v>1777.06</v>
      </c>
      <c r="D41" s="52">
        <v>562.14</v>
      </c>
      <c r="E41" s="21">
        <v>0</v>
      </c>
      <c r="F41" s="53">
        <f t="shared" si="1"/>
        <v>2339.1999999999998</v>
      </c>
      <c r="G41" s="22">
        <f t="shared" si="2"/>
        <v>2.3391999999999999</v>
      </c>
    </row>
    <row r="42" spans="2:7" x14ac:dyDescent="0.25">
      <c r="B42" s="23" t="s">
        <v>433</v>
      </c>
      <c r="C42" s="52">
        <v>2007.5</v>
      </c>
      <c r="D42" s="52">
        <v>0</v>
      </c>
      <c r="E42" s="21">
        <v>0</v>
      </c>
      <c r="F42" s="53">
        <f t="shared" si="1"/>
        <v>2007.5</v>
      </c>
      <c r="G42" s="22">
        <f t="shared" si="2"/>
        <v>2.0074999999999998</v>
      </c>
    </row>
    <row r="43" spans="2:7" x14ac:dyDescent="0.25">
      <c r="B43" s="23" t="s">
        <v>434</v>
      </c>
      <c r="C43" s="52">
        <v>991</v>
      </c>
      <c r="D43" s="52">
        <v>0</v>
      </c>
      <c r="E43" s="21">
        <v>0</v>
      </c>
      <c r="F43" s="53">
        <f t="shared" si="1"/>
        <v>991</v>
      </c>
      <c r="G43" s="22">
        <f t="shared" si="2"/>
        <v>0.99099999999999999</v>
      </c>
    </row>
    <row r="44" spans="2:7" x14ac:dyDescent="0.25">
      <c r="B44" s="23" t="s">
        <v>435</v>
      </c>
      <c r="C44" s="52">
        <v>913.8</v>
      </c>
      <c r="D44" s="52">
        <v>0</v>
      </c>
      <c r="E44" s="21">
        <v>0</v>
      </c>
      <c r="F44" s="53">
        <f t="shared" si="1"/>
        <v>913.8</v>
      </c>
      <c r="G44" s="22">
        <f t="shared" si="2"/>
        <v>0.91379999999999995</v>
      </c>
    </row>
    <row r="45" spans="2:7" x14ac:dyDescent="0.25">
      <c r="B45" s="23" t="s">
        <v>436</v>
      </c>
      <c r="C45" s="52">
        <v>694.7</v>
      </c>
      <c r="D45" s="52">
        <v>0</v>
      </c>
      <c r="E45" s="21">
        <v>0</v>
      </c>
      <c r="F45" s="53">
        <f t="shared" si="1"/>
        <v>694.7</v>
      </c>
      <c r="G45" s="22">
        <f t="shared" si="2"/>
        <v>0.6947000000000001</v>
      </c>
    </row>
    <row r="46" spans="2:7" x14ac:dyDescent="0.25">
      <c r="B46" s="23" t="s">
        <v>437</v>
      </c>
      <c r="C46" s="52">
        <v>679.1</v>
      </c>
      <c r="D46" s="52">
        <v>0</v>
      </c>
      <c r="E46" s="21">
        <v>0</v>
      </c>
      <c r="F46" s="53">
        <f t="shared" si="1"/>
        <v>679.1</v>
      </c>
      <c r="G46" s="22">
        <f t="shared" si="2"/>
        <v>0.67910000000000004</v>
      </c>
    </row>
    <row r="47" spans="2:7" x14ac:dyDescent="0.25">
      <c r="B47" s="23" t="s">
        <v>438</v>
      </c>
      <c r="C47" s="52">
        <v>370.2</v>
      </c>
      <c r="D47" s="52">
        <v>263</v>
      </c>
      <c r="E47" s="21">
        <v>0</v>
      </c>
      <c r="F47" s="53">
        <f t="shared" si="1"/>
        <v>633.20000000000005</v>
      </c>
      <c r="G47" s="22">
        <f t="shared" si="2"/>
        <v>0.6332000000000001</v>
      </c>
    </row>
    <row r="48" spans="2:7" x14ac:dyDescent="0.25">
      <c r="B48" s="23" t="s">
        <v>439</v>
      </c>
      <c r="C48" s="52">
        <v>267.7</v>
      </c>
      <c r="D48" s="52">
        <v>0</v>
      </c>
      <c r="E48" s="21">
        <v>0</v>
      </c>
      <c r="F48" s="53">
        <f t="shared" si="1"/>
        <v>267.7</v>
      </c>
      <c r="G48" s="22">
        <f t="shared" si="2"/>
        <v>0.26769999999999999</v>
      </c>
    </row>
    <row r="49" spans="3:7" x14ac:dyDescent="0.25">
      <c r="C49" s="24">
        <f>SUM(C8:C48)</f>
        <v>3929357.0300000003</v>
      </c>
      <c r="D49" s="24">
        <f>SUM(D8:D48)</f>
        <v>1201989.6600000001</v>
      </c>
      <c r="E49" s="24">
        <f>SUM(E8:E48)</f>
        <v>185.6</v>
      </c>
      <c r="F49" s="24">
        <f>SUM(F8:F48)</f>
        <v>5131532.2899999982</v>
      </c>
      <c r="G49" s="24">
        <f>SUM(G8:G48)</f>
        <v>5131.532290000001</v>
      </c>
    </row>
  </sheetData>
  <autoFilter ref="B6:F6" xr:uid="{449CB76F-50CB-4209-BE11-76F9A255F1C8}">
    <sortState xmlns:xlrd2="http://schemas.microsoft.com/office/spreadsheetml/2017/richdata2" ref="B7:F49">
      <sortCondition descending="1" ref="F6"/>
    </sortState>
  </autoFilter>
  <mergeCells count="1">
    <mergeCell ref="B2:M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28926-959C-4E57-97AB-9439CAC1670A}">
  <dimension ref="A1:N102"/>
  <sheetViews>
    <sheetView zoomScaleNormal="100" workbookViewId="0"/>
  </sheetViews>
  <sheetFormatPr baseColWidth="10" defaultColWidth="11.5703125" defaultRowHeight="15" x14ac:dyDescent="0.25"/>
  <cols>
    <col min="1" max="1" width="6.42578125" style="25" customWidth="1"/>
    <col min="2" max="2" width="51.140625" style="14" customWidth="1"/>
    <col min="3" max="6" width="11.5703125" style="90" bestFit="1" customWidth="1"/>
    <col min="7" max="7" width="11" style="14" bestFit="1" customWidth="1"/>
    <col min="8" max="16384" width="11.5703125" style="14"/>
  </cols>
  <sheetData>
    <row r="1" spans="1:14" ht="15.75" thickBot="1" x14ac:dyDescent="0.3">
      <c r="A1" s="24"/>
    </row>
    <row r="2" spans="1:14" ht="14.45" customHeight="1" x14ac:dyDescent="0.25">
      <c r="A2" s="24"/>
      <c r="B2" s="120" t="s">
        <v>28</v>
      </c>
      <c r="C2" s="121"/>
      <c r="D2" s="121"/>
      <c r="E2" s="121"/>
      <c r="F2" s="121"/>
      <c r="G2" s="121"/>
      <c r="H2" s="121"/>
      <c r="I2" s="121"/>
      <c r="J2" s="121"/>
      <c r="K2" s="121"/>
      <c r="L2" s="121"/>
      <c r="M2" s="122"/>
      <c r="N2" s="15"/>
    </row>
    <row r="3" spans="1:14" x14ac:dyDescent="0.25">
      <c r="A3" s="24"/>
      <c r="B3" s="123"/>
      <c r="C3" s="124"/>
      <c r="D3" s="124"/>
      <c r="E3" s="124"/>
      <c r="F3" s="124"/>
      <c r="G3" s="124"/>
      <c r="H3" s="124"/>
      <c r="I3" s="124"/>
      <c r="J3" s="124"/>
      <c r="K3" s="124"/>
      <c r="L3" s="124"/>
      <c r="M3" s="125"/>
      <c r="N3" s="15"/>
    </row>
    <row r="4" spans="1:14" ht="15.75" thickBot="1" x14ac:dyDescent="0.3">
      <c r="A4" s="24"/>
      <c r="B4" s="126"/>
      <c r="C4" s="127"/>
      <c r="D4" s="127"/>
      <c r="E4" s="127"/>
      <c r="F4" s="127"/>
      <c r="G4" s="127"/>
      <c r="H4" s="127"/>
      <c r="I4" s="127"/>
      <c r="J4" s="127"/>
      <c r="K4" s="127"/>
      <c r="L4" s="127"/>
      <c r="M4" s="128"/>
      <c r="N4" s="15"/>
    </row>
    <row r="5" spans="1:14" x14ac:dyDescent="0.25">
      <c r="A5" s="24"/>
    </row>
    <row r="6" spans="1:14" ht="25.5" x14ac:dyDescent="0.25">
      <c r="B6" s="30" t="s">
        <v>303</v>
      </c>
      <c r="C6" s="91" t="s">
        <v>440</v>
      </c>
      <c r="D6" s="91" t="s">
        <v>441</v>
      </c>
      <c r="E6" s="91" t="s">
        <v>442</v>
      </c>
      <c r="F6" s="91" t="s">
        <v>443</v>
      </c>
      <c r="G6" s="30" t="s">
        <v>27</v>
      </c>
    </row>
    <row r="7" spans="1:14" x14ac:dyDescent="0.25">
      <c r="B7" s="20" t="s">
        <v>35</v>
      </c>
      <c r="C7" s="92">
        <f>SUM(C8:C100)</f>
        <v>18799.72</v>
      </c>
      <c r="D7" s="92">
        <f t="shared" ref="D7:F7" si="0">SUM(D8:D100)</f>
        <v>1161649.5400000003</v>
      </c>
      <c r="E7" s="92">
        <f t="shared" si="0"/>
        <v>1777192.8699999999</v>
      </c>
      <c r="F7" s="92">
        <f t="shared" si="0"/>
        <v>2192965.4400000009</v>
      </c>
      <c r="G7" s="44">
        <f t="shared" ref="G7" si="1">SUM(C7:F7)</f>
        <v>5150607.57</v>
      </c>
    </row>
    <row r="8" spans="1:14" x14ac:dyDescent="0.25">
      <c r="A8" s="133" t="s">
        <v>444</v>
      </c>
      <c r="B8" s="32" t="s">
        <v>304</v>
      </c>
      <c r="C8" s="95">
        <v>0</v>
      </c>
      <c r="D8" s="95">
        <v>48611.91</v>
      </c>
      <c r="E8" s="95">
        <v>12714</v>
      </c>
      <c r="F8" s="94">
        <v>1165865.1000000001</v>
      </c>
      <c r="G8" s="26">
        <f>(SUM(C8:F8))</f>
        <v>1227191.01</v>
      </c>
    </row>
    <row r="9" spans="1:14" x14ac:dyDescent="0.25">
      <c r="A9" s="133" t="s">
        <v>445</v>
      </c>
      <c r="B9" s="32" t="s">
        <v>305</v>
      </c>
      <c r="C9" s="95">
        <v>8.08</v>
      </c>
      <c r="D9" s="95">
        <v>663.3</v>
      </c>
      <c r="E9" s="95">
        <v>801261.31</v>
      </c>
      <c r="F9" s="94">
        <v>40553</v>
      </c>
      <c r="G9" s="26">
        <f t="shared" ref="G9:G72" si="2">(SUM(C9:F9))</f>
        <v>842485.69000000006</v>
      </c>
    </row>
    <row r="10" spans="1:14" x14ac:dyDescent="0.25">
      <c r="A10" s="133" t="s">
        <v>446</v>
      </c>
      <c r="B10" s="32" t="s">
        <v>306</v>
      </c>
      <c r="C10" s="95">
        <v>917.4</v>
      </c>
      <c r="D10" s="95">
        <v>181441.43</v>
      </c>
      <c r="E10" s="95">
        <v>360026.42</v>
      </c>
      <c r="F10" s="94">
        <v>28190.6</v>
      </c>
      <c r="G10" s="26">
        <f t="shared" si="2"/>
        <v>570575.85</v>
      </c>
    </row>
    <row r="11" spans="1:14" x14ac:dyDescent="0.25">
      <c r="A11" s="133" t="s">
        <v>447</v>
      </c>
      <c r="B11" s="32" t="s">
        <v>307</v>
      </c>
      <c r="C11" s="95">
        <v>3416.8</v>
      </c>
      <c r="D11" s="95">
        <v>9691.2000000000007</v>
      </c>
      <c r="E11" s="95">
        <v>18464.55</v>
      </c>
      <c r="F11" s="94">
        <v>327251.40000000002</v>
      </c>
      <c r="G11" s="26">
        <f t="shared" si="2"/>
        <v>358823.95</v>
      </c>
    </row>
    <row r="12" spans="1:14" x14ac:dyDescent="0.25">
      <c r="A12" s="133" t="s">
        <v>448</v>
      </c>
      <c r="B12" s="32" t="s">
        <v>308</v>
      </c>
      <c r="C12" s="95">
        <v>38.25</v>
      </c>
      <c r="D12" s="95">
        <v>327.72</v>
      </c>
      <c r="E12" s="95">
        <v>270390.18</v>
      </c>
      <c r="F12" s="94">
        <v>16961.82</v>
      </c>
      <c r="G12" s="26">
        <f t="shared" si="2"/>
        <v>287717.96999999997</v>
      </c>
    </row>
    <row r="13" spans="1:14" x14ac:dyDescent="0.25">
      <c r="A13" s="133" t="s">
        <v>309</v>
      </c>
      <c r="B13" s="32" t="s">
        <v>310</v>
      </c>
      <c r="C13" s="93">
        <v>0</v>
      </c>
      <c r="D13" s="93">
        <v>184895.63</v>
      </c>
      <c r="E13" s="93">
        <v>2216.4</v>
      </c>
      <c r="F13" s="94">
        <v>60351.199999999997</v>
      </c>
      <c r="G13" s="26">
        <f t="shared" si="2"/>
        <v>247463.22999999998</v>
      </c>
    </row>
    <row r="14" spans="1:14" ht="27" customHeight="1" x14ac:dyDescent="0.25">
      <c r="A14" s="133" t="s">
        <v>449</v>
      </c>
      <c r="B14" s="32" t="s">
        <v>311</v>
      </c>
      <c r="C14" s="95">
        <v>0</v>
      </c>
      <c r="D14" s="95">
        <v>203951.22</v>
      </c>
      <c r="E14" s="95">
        <v>4173</v>
      </c>
      <c r="F14" s="94">
        <v>6061</v>
      </c>
      <c r="G14" s="26">
        <f t="shared" si="2"/>
        <v>214185.22</v>
      </c>
    </row>
    <row r="15" spans="1:14" x14ac:dyDescent="0.25">
      <c r="A15" s="133" t="s">
        <v>450</v>
      </c>
      <c r="B15" s="32" t="s">
        <v>312</v>
      </c>
      <c r="C15" s="95">
        <v>0</v>
      </c>
      <c r="D15" s="95">
        <v>9.5</v>
      </c>
      <c r="E15" s="95">
        <v>1132.5</v>
      </c>
      <c r="F15" s="94">
        <v>174997</v>
      </c>
      <c r="G15" s="26">
        <f t="shared" si="2"/>
        <v>176139</v>
      </c>
    </row>
    <row r="16" spans="1:14" x14ac:dyDescent="0.25">
      <c r="A16" s="133" t="s">
        <v>451</v>
      </c>
      <c r="B16" s="32" t="s">
        <v>313</v>
      </c>
      <c r="C16" s="95">
        <v>0</v>
      </c>
      <c r="D16" s="95">
        <v>37891.4</v>
      </c>
      <c r="E16" s="95">
        <v>37259.199999999997</v>
      </c>
      <c r="F16" s="94">
        <v>8896.2999999999993</v>
      </c>
      <c r="G16" s="26">
        <f t="shared" si="2"/>
        <v>84046.900000000009</v>
      </c>
    </row>
    <row r="17" spans="1:7" x14ac:dyDescent="0.25">
      <c r="A17" s="133" t="s">
        <v>452</v>
      </c>
      <c r="B17" s="32" t="s">
        <v>314</v>
      </c>
      <c r="C17" s="95">
        <v>670</v>
      </c>
      <c r="D17" s="95">
        <v>81192.69</v>
      </c>
      <c r="E17" s="95">
        <v>0</v>
      </c>
      <c r="F17" s="94">
        <v>0</v>
      </c>
      <c r="G17" s="26">
        <f t="shared" si="2"/>
        <v>81862.69</v>
      </c>
    </row>
    <row r="18" spans="1:7" ht="27.75" customHeight="1" x14ac:dyDescent="0.25">
      <c r="A18" s="133" t="s">
        <v>453</v>
      </c>
      <c r="B18" s="32" t="s">
        <v>315</v>
      </c>
      <c r="C18" s="95">
        <v>0</v>
      </c>
      <c r="D18" s="95">
        <v>23308.799999999999</v>
      </c>
      <c r="E18" s="95">
        <v>1055</v>
      </c>
      <c r="F18" s="94">
        <v>55938</v>
      </c>
      <c r="G18" s="26">
        <f t="shared" si="2"/>
        <v>80301.8</v>
      </c>
    </row>
    <row r="19" spans="1:7" ht="27.75" customHeight="1" x14ac:dyDescent="0.25">
      <c r="A19" s="133" t="s">
        <v>454</v>
      </c>
      <c r="B19" s="32" t="s">
        <v>316</v>
      </c>
      <c r="C19" s="95">
        <v>5256</v>
      </c>
      <c r="D19" s="95">
        <v>66.5</v>
      </c>
      <c r="E19" s="95">
        <v>31580</v>
      </c>
      <c r="F19" s="94">
        <v>41119.26</v>
      </c>
      <c r="G19" s="26">
        <f t="shared" si="2"/>
        <v>78021.760000000009</v>
      </c>
    </row>
    <row r="20" spans="1:7" x14ac:dyDescent="0.25">
      <c r="A20" s="133" t="s">
        <v>455</v>
      </c>
      <c r="B20" s="32" t="s">
        <v>317</v>
      </c>
      <c r="C20" s="95">
        <v>133</v>
      </c>
      <c r="D20" s="95">
        <v>63228.28</v>
      </c>
      <c r="E20" s="95">
        <v>3701.9</v>
      </c>
      <c r="F20" s="94">
        <v>9166.7000000000007</v>
      </c>
      <c r="G20" s="26">
        <f t="shared" si="2"/>
        <v>76229.87999999999</v>
      </c>
    </row>
    <row r="21" spans="1:7" x14ac:dyDescent="0.25">
      <c r="A21" s="133" t="s">
        <v>456</v>
      </c>
      <c r="B21" s="32" t="s">
        <v>318</v>
      </c>
      <c r="C21" s="95">
        <v>0</v>
      </c>
      <c r="D21" s="95">
        <v>30063.78</v>
      </c>
      <c r="E21" s="95">
        <v>4340.8</v>
      </c>
      <c r="F21" s="94">
        <v>36794.07</v>
      </c>
      <c r="G21" s="26">
        <f t="shared" si="2"/>
        <v>71198.649999999994</v>
      </c>
    </row>
    <row r="22" spans="1:7" ht="25.5" x14ac:dyDescent="0.25">
      <c r="A22" s="133" t="s">
        <v>457</v>
      </c>
      <c r="B22" s="32" t="s">
        <v>321</v>
      </c>
      <c r="C22" s="93">
        <v>1225.0999999999999</v>
      </c>
      <c r="D22" s="93">
        <v>31464</v>
      </c>
      <c r="E22" s="93">
        <v>6070</v>
      </c>
      <c r="F22" s="94">
        <v>26221.7</v>
      </c>
      <c r="G22" s="26">
        <f t="shared" si="2"/>
        <v>64980.800000000003</v>
      </c>
    </row>
    <row r="23" spans="1:7" x14ac:dyDescent="0.25">
      <c r="A23" s="133" t="s">
        <v>458</v>
      </c>
      <c r="B23" s="32" t="s">
        <v>319</v>
      </c>
      <c r="C23" s="95">
        <v>338</v>
      </c>
      <c r="D23" s="95">
        <v>47899.98</v>
      </c>
      <c r="E23" s="95">
        <v>6578</v>
      </c>
      <c r="F23" s="94">
        <v>4178.6000000000004</v>
      </c>
      <c r="G23" s="26">
        <f t="shared" si="2"/>
        <v>58994.58</v>
      </c>
    </row>
    <row r="24" spans="1:7" ht="26.25" customHeight="1" x14ac:dyDescent="0.25">
      <c r="A24" s="133" t="s">
        <v>459</v>
      </c>
      <c r="B24" s="32" t="s">
        <v>320</v>
      </c>
      <c r="C24" s="95">
        <v>0</v>
      </c>
      <c r="D24" s="95">
        <v>0</v>
      </c>
      <c r="E24" s="95">
        <v>0</v>
      </c>
      <c r="F24" s="94">
        <v>53559.519999999997</v>
      </c>
      <c r="G24" s="26">
        <f t="shared" si="2"/>
        <v>53559.519999999997</v>
      </c>
    </row>
    <row r="25" spans="1:7" ht="27" customHeight="1" x14ac:dyDescent="0.25">
      <c r="A25" s="133" t="s">
        <v>460</v>
      </c>
      <c r="B25" s="32" t="s">
        <v>322</v>
      </c>
      <c r="C25" s="95">
        <v>116.28</v>
      </c>
      <c r="D25" s="95">
        <v>46742.54</v>
      </c>
      <c r="E25" s="95">
        <v>279.66000000000003</v>
      </c>
      <c r="F25" s="94">
        <v>0</v>
      </c>
      <c r="G25" s="26">
        <f t="shared" si="2"/>
        <v>47138.48</v>
      </c>
    </row>
    <row r="26" spans="1:7" ht="27.75" customHeight="1" x14ac:dyDescent="0.25">
      <c r="A26" s="133" t="s">
        <v>461</v>
      </c>
      <c r="B26" s="32" t="s">
        <v>323</v>
      </c>
      <c r="C26" s="95">
        <v>0</v>
      </c>
      <c r="D26" s="95">
        <v>2851.25</v>
      </c>
      <c r="E26" s="95">
        <v>36342</v>
      </c>
      <c r="F26" s="94">
        <v>4475</v>
      </c>
      <c r="G26" s="26">
        <f t="shared" si="2"/>
        <v>43668.25</v>
      </c>
    </row>
    <row r="27" spans="1:7" ht="24" customHeight="1" x14ac:dyDescent="0.25">
      <c r="A27" s="133" t="s">
        <v>462</v>
      </c>
      <c r="B27" s="32" t="s">
        <v>324</v>
      </c>
      <c r="C27" s="95">
        <v>0</v>
      </c>
      <c r="D27" s="95">
        <v>37238.25</v>
      </c>
      <c r="E27" s="95">
        <v>5068.5</v>
      </c>
      <c r="F27" s="94">
        <v>0.6</v>
      </c>
      <c r="G27" s="26">
        <f t="shared" si="2"/>
        <v>42307.35</v>
      </c>
    </row>
    <row r="28" spans="1:7" x14ac:dyDescent="0.25">
      <c r="A28" s="133" t="s">
        <v>463</v>
      </c>
      <c r="B28" s="32" t="s">
        <v>325</v>
      </c>
      <c r="C28" s="95">
        <v>0</v>
      </c>
      <c r="D28" s="95">
        <v>8874.1</v>
      </c>
      <c r="E28" s="95">
        <v>10758.68</v>
      </c>
      <c r="F28" s="94">
        <v>21342.6</v>
      </c>
      <c r="G28" s="26">
        <f t="shared" si="2"/>
        <v>40975.379999999997</v>
      </c>
    </row>
    <row r="29" spans="1:7" x14ac:dyDescent="0.25">
      <c r="A29" s="133" t="s">
        <v>464</v>
      </c>
      <c r="B29" s="32" t="s">
        <v>326</v>
      </c>
      <c r="C29" s="95">
        <v>0</v>
      </c>
      <c r="D29" s="95">
        <v>51.3</v>
      </c>
      <c r="E29" s="95">
        <v>39120.6</v>
      </c>
      <c r="F29" s="94">
        <v>1092.2</v>
      </c>
      <c r="G29" s="26">
        <f t="shared" si="2"/>
        <v>40264.1</v>
      </c>
    </row>
    <row r="30" spans="1:7" x14ac:dyDescent="0.25">
      <c r="A30" s="133" t="s">
        <v>465</v>
      </c>
      <c r="B30" s="32" t="s">
        <v>327</v>
      </c>
      <c r="C30" s="95">
        <v>549</v>
      </c>
      <c r="D30" s="95">
        <v>0</v>
      </c>
      <c r="E30" s="95">
        <v>29187.94</v>
      </c>
      <c r="F30" s="94">
        <v>784.3</v>
      </c>
      <c r="G30" s="26">
        <f t="shared" si="2"/>
        <v>30521.239999999998</v>
      </c>
    </row>
    <row r="31" spans="1:7" x14ac:dyDescent="0.25">
      <c r="A31" s="133" t="s">
        <v>466</v>
      </c>
      <c r="B31" s="32" t="s">
        <v>328</v>
      </c>
      <c r="C31" s="95">
        <v>0</v>
      </c>
      <c r="D31" s="95">
        <v>12945.5</v>
      </c>
      <c r="E31" s="95">
        <v>9072.2000000000007</v>
      </c>
      <c r="F31" s="94">
        <v>6767.4</v>
      </c>
      <c r="G31" s="26">
        <f t="shared" si="2"/>
        <v>28785.1</v>
      </c>
    </row>
    <row r="32" spans="1:7" x14ac:dyDescent="0.25">
      <c r="A32" s="133" t="s">
        <v>467</v>
      </c>
      <c r="B32" s="32" t="s">
        <v>329</v>
      </c>
      <c r="C32" s="93">
        <v>0</v>
      </c>
      <c r="D32" s="93">
        <v>25729</v>
      </c>
      <c r="E32" s="93">
        <v>948</v>
      </c>
      <c r="F32" s="94">
        <v>1762</v>
      </c>
      <c r="G32" s="26">
        <f t="shared" si="2"/>
        <v>28439</v>
      </c>
    </row>
    <row r="33" spans="1:7" x14ac:dyDescent="0.25">
      <c r="A33" s="133" t="s">
        <v>468</v>
      </c>
      <c r="B33" s="32" t="s">
        <v>331</v>
      </c>
      <c r="C33" s="95">
        <v>280.5</v>
      </c>
      <c r="D33" s="95">
        <v>2303.6</v>
      </c>
      <c r="E33" s="95">
        <v>2781.9</v>
      </c>
      <c r="F33" s="94">
        <v>18762.099999999999</v>
      </c>
      <c r="G33" s="26">
        <f t="shared" si="2"/>
        <v>24128.1</v>
      </c>
    </row>
    <row r="34" spans="1:7" x14ac:dyDescent="0.25">
      <c r="A34" s="133" t="s">
        <v>469</v>
      </c>
      <c r="B34" s="32" t="s">
        <v>330</v>
      </c>
      <c r="C34" s="95">
        <v>0</v>
      </c>
      <c r="D34" s="95">
        <v>16141</v>
      </c>
      <c r="E34" s="95">
        <v>7410</v>
      </c>
      <c r="F34" s="94">
        <v>0</v>
      </c>
      <c r="G34" s="26">
        <f t="shared" si="2"/>
        <v>23551</v>
      </c>
    </row>
    <row r="35" spans="1:7" x14ac:dyDescent="0.25">
      <c r="A35" s="133" t="s">
        <v>470</v>
      </c>
      <c r="B35" s="32" t="s">
        <v>332</v>
      </c>
      <c r="C35" s="95">
        <v>97.9</v>
      </c>
      <c r="D35" s="95">
        <v>87.65</v>
      </c>
      <c r="E35" s="95">
        <v>22658.7</v>
      </c>
      <c r="F35" s="94">
        <v>0</v>
      </c>
      <c r="G35" s="26">
        <f t="shared" si="2"/>
        <v>22844.25</v>
      </c>
    </row>
    <row r="36" spans="1:7" ht="24" customHeight="1" x14ac:dyDescent="0.25">
      <c r="A36" s="133" t="s">
        <v>471</v>
      </c>
      <c r="B36" s="32" t="s">
        <v>333</v>
      </c>
      <c r="C36" s="95">
        <v>0</v>
      </c>
      <c r="D36" s="95">
        <v>8110.3</v>
      </c>
      <c r="E36" s="95">
        <v>1327.62</v>
      </c>
      <c r="F36" s="94">
        <v>8296.4599999999991</v>
      </c>
      <c r="G36" s="26">
        <f t="shared" si="2"/>
        <v>17734.379999999997</v>
      </c>
    </row>
    <row r="37" spans="1:7" x14ac:dyDescent="0.25">
      <c r="A37" s="133" t="s">
        <v>472</v>
      </c>
      <c r="B37" s="32" t="s">
        <v>334</v>
      </c>
      <c r="C37" s="95">
        <v>0</v>
      </c>
      <c r="D37" s="95">
        <v>11999.9</v>
      </c>
      <c r="E37" s="95">
        <v>105</v>
      </c>
      <c r="F37" s="94">
        <v>4636</v>
      </c>
      <c r="G37" s="26">
        <f t="shared" si="2"/>
        <v>16740.900000000001</v>
      </c>
    </row>
    <row r="38" spans="1:7" ht="29.25" customHeight="1" x14ac:dyDescent="0.25">
      <c r="A38" s="133" t="s">
        <v>473</v>
      </c>
      <c r="B38" s="32" t="s">
        <v>335</v>
      </c>
      <c r="C38" s="93">
        <v>0</v>
      </c>
      <c r="D38" s="93">
        <v>289.55</v>
      </c>
      <c r="E38" s="93">
        <v>0</v>
      </c>
      <c r="F38" s="94">
        <v>14897.72</v>
      </c>
      <c r="G38" s="26">
        <f t="shared" si="2"/>
        <v>15187.269999999999</v>
      </c>
    </row>
    <row r="39" spans="1:7" ht="25.5" x14ac:dyDescent="0.25">
      <c r="A39" s="133" t="s">
        <v>474</v>
      </c>
      <c r="B39" s="32" t="s">
        <v>336</v>
      </c>
      <c r="C39" s="95">
        <v>0</v>
      </c>
      <c r="D39" s="95">
        <v>2760.4</v>
      </c>
      <c r="E39" s="95">
        <v>1088.5</v>
      </c>
      <c r="F39" s="94">
        <v>9314.9</v>
      </c>
      <c r="G39" s="26">
        <f t="shared" si="2"/>
        <v>13163.8</v>
      </c>
    </row>
    <row r="40" spans="1:7" x14ac:dyDescent="0.25">
      <c r="A40" s="133" t="s">
        <v>475</v>
      </c>
      <c r="B40" s="32" t="s">
        <v>337</v>
      </c>
      <c r="C40" s="93">
        <v>0</v>
      </c>
      <c r="D40" s="93">
        <v>6628.56</v>
      </c>
      <c r="E40" s="93">
        <v>3580.6</v>
      </c>
      <c r="F40" s="94">
        <v>0</v>
      </c>
      <c r="G40" s="26">
        <f t="shared" si="2"/>
        <v>10209.16</v>
      </c>
    </row>
    <row r="41" spans="1:7" x14ac:dyDescent="0.25">
      <c r="A41" s="133" t="s">
        <v>476</v>
      </c>
      <c r="B41" s="32" t="s">
        <v>338</v>
      </c>
      <c r="C41" s="93">
        <v>0</v>
      </c>
      <c r="D41" s="93">
        <v>6124</v>
      </c>
      <c r="E41" s="93">
        <v>2702.1</v>
      </c>
      <c r="F41" s="94">
        <v>159.84</v>
      </c>
      <c r="G41" s="26">
        <f t="shared" si="2"/>
        <v>8985.94</v>
      </c>
    </row>
    <row r="42" spans="1:7" x14ac:dyDescent="0.25">
      <c r="A42" s="133" t="s">
        <v>477</v>
      </c>
      <c r="B42" s="32" t="s">
        <v>339</v>
      </c>
      <c r="C42" s="95">
        <v>0</v>
      </c>
      <c r="D42" s="95">
        <v>3.2</v>
      </c>
      <c r="E42" s="95">
        <v>1837.5</v>
      </c>
      <c r="F42" s="94">
        <v>6107.2</v>
      </c>
      <c r="G42" s="26">
        <f t="shared" si="2"/>
        <v>7947.9</v>
      </c>
    </row>
    <row r="43" spans="1:7" x14ac:dyDescent="0.25">
      <c r="A43" s="133" t="s">
        <v>478</v>
      </c>
      <c r="B43" s="32" t="s">
        <v>340</v>
      </c>
      <c r="C43" s="95">
        <v>0</v>
      </c>
      <c r="D43" s="95">
        <v>1098.3</v>
      </c>
      <c r="E43" s="95">
        <v>0</v>
      </c>
      <c r="F43" s="94">
        <v>6400</v>
      </c>
      <c r="G43" s="26">
        <f t="shared" si="2"/>
        <v>7498.3</v>
      </c>
    </row>
    <row r="44" spans="1:7" x14ac:dyDescent="0.25">
      <c r="A44" s="133" t="s">
        <v>479</v>
      </c>
      <c r="B44" s="32" t="s">
        <v>341</v>
      </c>
      <c r="C44" s="95">
        <v>0</v>
      </c>
      <c r="D44" s="95">
        <v>594</v>
      </c>
      <c r="E44" s="95">
        <v>2140</v>
      </c>
      <c r="F44" s="94">
        <v>4760</v>
      </c>
      <c r="G44" s="26">
        <f t="shared" si="2"/>
        <v>7494</v>
      </c>
    </row>
    <row r="45" spans="1:7" ht="24" customHeight="1" x14ac:dyDescent="0.25">
      <c r="A45" s="133" t="s">
        <v>480</v>
      </c>
      <c r="B45" s="32" t="s">
        <v>342</v>
      </c>
      <c r="C45" s="95">
        <v>0</v>
      </c>
      <c r="D45" s="95">
        <v>0</v>
      </c>
      <c r="E45" s="95">
        <v>7409.53</v>
      </c>
      <c r="F45" s="94">
        <v>0</v>
      </c>
      <c r="G45" s="26">
        <f t="shared" si="2"/>
        <v>7409.53</v>
      </c>
    </row>
    <row r="46" spans="1:7" ht="25.5" x14ac:dyDescent="0.25">
      <c r="A46" s="133" t="s">
        <v>481</v>
      </c>
      <c r="B46" s="32" t="s">
        <v>343</v>
      </c>
      <c r="C46" s="95">
        <v>0</v>
      </c>
      <c r="D46" s="95">
        <v>7276</v>
      </c>
      <c r="E46" s="95">
        <v>0</v>
      </c>
      <c r="F46" s="94">
        <v>0</v>
      </c>
      <c r="G46" s="26">
        <f t="shared" si="2"/>
        <v>7276</v>
      </c>
    </row>
    <row r="47" spans="1:7" ht="25.5" x14ac:dyDescent="0.25">
      <c r="A47" s="133" t="s">
        <v>482</v>
      </c>
      <c r="B47" s="32" t="s">
        <v>344</v>
      </c>
      <c r="C47" s="95">
        <v>208.73</v>
      </c>
      <c r="D47" s="95">
        <v>1475.55</v>
      </c>
      <c r="E47" s="95">
        <v>3635.74</v>
      </c>
      <c r="F47" s="94">
        <v>1274.6400000000001</v>
      </c>
      <c r="G47" s="26">
        <f t="shared" si="2"/>
        <v>6594.66</v>
      </c>
    </row>
    <row r="48" spans="1:7" x14ac:dyDescent="0.25">
      <c r="A48" s="133" t="s">
        <v>483</v>
      </c>
      <c r="B48" s="32" t="s">
        <v>345</v>
      </c>
      <c r="C48" s="93">
        <v>3050</v>
      </c>
      <c r="D48" s="93">
        <v>1568</v>
      </c>
      <c r="E48" s="93">
        <v>263</v>
      </c>
      <c r="F48" s="94">
        <v>1402</v>
      </c>
      <c r="G48" s="26">
        <f t="shared" si="2"/>
        <v>6283</v>
      </c>
    </row>
    <row r="49" spans="1:7" x14ac:dyDescent="0.25">
      <c r="A49" s="133" t="s">
        <v>484</v>
      </c>
      <c r="B49" s="32" t="s">
        <v>346</v>
      </c>
      <c r="C49" s="95">
        <v>0</v>
      </c>
      <c r="D49" s="95">
        <v>1973.72</v>
      </c>
      <c r="E49" s="95">
        <v>0</v>
      </c>
      <c r="F49" s="94">
        <v>3349.77</v>
      </c>
      <c r="G49" s="26">
        <f t="shared" si="2"/>
        <v>5323.49</v>
      </c>
    </row>
    <row r="50" spans="1:7" x14ac:dyDescent="0.25">
      <c r="A50" s="133" t="s">
        <v>485</v>
      </c>
      <c r="B50" s="32" t="s">
        <v>347</v>
      </c>
      <c r="C50" s="95">
        <v>0</v>
      </c>
      <c r="D50" s="95">
        <v>2671</v>
      </c>
      <c r="E50" s="95">
        <v>1136</v>
      </c>
      <c r="F50" s="94">
        <v>1245</v>
      </c>
      <c r="G50" s="26">
        <f t="shared" si="2"/>
        <v>5052</v>
      </c>
    </row>
    <row r="51" spans="1:7" x14ac:dyDescent="0.25">
      <c r="A51" s="133" t="s">
        <v>486</v>
      </c>
      <c r="B51" s="32" t="s">
        <v>348</v>
      </c>
      <c r="C51" s="95">
        <v>0</v>
      </c>
      <c r="D51" s="95">
        <v>206.1</v>
      </c>
      <c r="E51" s="95">
        <v>3641.21</v>
      </c>
      <c r="F51" s="94">
        <v>0</v>
      </c>
      <c r="G51" s="26">
        <f t="shared" si="2"/>
        <v>3847.31</v>
      </c>
    </row>
    <row r="52" spans="1:7" x14ac:dyDescent="0.25">
      <c r="A52" s="133" t="s">
        <v>487</v>
      </c>
      <c r="B52" s="32" t="s">
        <v>349</v>
      </c>
      <c r="C52" s="95">
        <v>0</v>
      </c>
      <c r="D52" s="95">
        <v>0</v>
      </c>
      <c r="E52" s="95">
        <v>2484.8000000000002</v>
      </c>
      <c r="F52" s="94">
        <v>1340.3</v>
      </c>
      <c r="G52" s="26">
        <f t="shared" si="2"/>
        <v>3825.1000000000004</v>
      </c>
    </row>
    <row r="53" spans="1:7" x14ac:dyDescent="0.25">
      <c r="A53" s="133" t="s">
        <v>488</v>
      </c>
      <c r="B53" s="32" t="s">
        <v>350</v>
      </c>
      <c r="C53" s="95">
        <v>127.8</v>
      </c>
      <c r="D53" s="95">
        <v>189.8</v>
      </c>
      <c r="E53" s="95">
        <v>415.15</v>
      </c>
      <c r="F53" s="94">
        <v>2980.9</v>
      </c>
      <c r="G53" s="26">
        <f t="shared" si="2"/>
        <v>3713.65</v>
      </c>
    </row>
    <row r="54" spans="1:7" x14ac:dyDescent="0.25">
      <c r="A54" s="133" t="s">
        <v>489</v>
      </c>
      <c r="B54" s="32" t="s">
        <v>351</v>
      </c>
      <c r="C54" s="95">
        <v>0</v>
      </c>
      <c r="D54" s="95">
        <v>26.4</v>
      </c>
      <c r="E54" s="95">
        <v>3612.5</v>
      </c>
      <c r="F54" s="94">
        <v>49.1</v>
      </c>
      <c r="G54" s="26">
        <f t="shared" si="2"/>
        <v>3688</v>
      </c>
    </row>
    <row r="55" spans="1:7" x14ac:dyDescent="0.25">
      <c r="A55" s="133" t="s">
        <v>490</v>
      </c>
      <c r="B55" s="32" t="s">
        <v>352</v>
      </c>
      <c r="C55" s="95">
        <v>0</v>
      </c>
      <c r="D55" s="95">
        <v>8.1999999999999993</v>
      </c>
      <c r="E55" s="95">
        <v>3152.7</v>
      </c>
      <c r="F55" s="94">
        <v>237.16</v>
      </c>
      <c r="G55" s="26">
        <f t="shared" si="2"/>
        <v>3398.0599999999995</v>
      </c>
    </row>
    <row r="56" spans="1:7" x14ac:dyDescent="0.25">
      <c r="A56" s="133" t="s">
        <v>491</v>
      </c>
      <c r="B56" s="32" t="s">
        <v>353</v>
      </c>
      <c r="C56" s="95">
        <v>0</v>
      </c>
      <c r="D56" s="95">
        <v>0</v>
      </c>
      <c r="E56" s="95">
        <v>0</v>
      </c>
      <c r="F56" s="94">
        <v>3228</v>
      </c>
      <c r="G56" s="26">
        <f t="shared" si="2"/>
        <v>3228</v>
      </c>
    </row>
    <row r="57" spans="1:7" x14ac:dyDescent="0.25">
      <c r="A57" s="133" t="s">
        <v>492</v>
      </c>
      <c r="B57" s="32" t="s">
        <v>354</v>
      </c>
      <c r="C57" s="95">
        <v>0</v>
      </c>
      <c r="D57" s="95">
        <v>1</v>
      </c>
      <c r="E57" s="95">
        <v>2417</v>
      </c>
      <c r="F57" s="94">
        <v>754.74</v>
      </c>
      <c r="G57" s="26">
        <f t="shared" si="2"/>
        <v>3172.74</v>
      </c>
    </row>
    <row r="58" spans="1:7" x14ac:dyDescent="0.25">
      <c r="A58" s="133" t="s">
        <v>493</v>
      </c>
      <c r="B58" s="32" t="s">
        <v>355</v>
      </c>
      <c r="C58" s="93">
        <v>0</v>
      </c>
      <c r="D58" s="93">
        <v>110.8</v>
      </c>
      <c r="E58" s="93">
        <v>2382.8000000000002</v>
      </c>
      <c r="F58" s="94">
        <v>634.9</v>
      </c>
      <c r="G58" s="26">
        <f t="shared" si="2"/>
        <v>3128.5000000000005</v>
      </c>
    </row>
    <row r="59" spans="1:7" x14ac:dyDescent="0.25">
      <c r="A59" s="133" t="s">
        <v>494</v>
      </c>
      <c r="B59" s="32" t="s">
        <v>356</v>
      </c>
      <c r="C59" s="95">
        <v>0</v>
      </c>
      <c r="D59" s="95">
        <v>284.3</v>
      </c>
      <c r="E59" s="95">
        <v>1489.6</v>
      </c>
      <c r="F59" s="94">
        <v>1109.5</v>
      </c>
      <c r="G59" s="26">
        <f t="shared" si="2"/>
        <v>2883.3999999999996</v>
      </c>
    </row>
    <row r="60" spans="1:7" x14ac:dyDescent="0.25">
      <c r="A60" s="133" t="s">
        <v>495</v>
      </c>
      <c r="B60" s="32" t="s">
        <v>357</v>
      </c>
      <c r="C60" s="95">
        <v>0</v>
      </c>
      <c r="D60" s="95">
        <v>0</v>
      </c>
      <c r="E60" s="95">
        <v>2524.8000000000002</v>
      </c>
      <c r="F60" s="94">
        <v>0</v>
      </c>
      <c r="G60" s="26">
        <f t="shared" si="2"/>
        <v>2524.8000000000002</v>
      </c>
    </row>
    <row r="61" spans="1:7" x14ac:dyDescent="0.25">
      <c r="A61" s="133" t="s">
        <v>496</v>
      </c>
      <c r="B61" s="32" t="s">
        <v>365</v>
      </c>
      <c r="C61" s="95">
        <v>314.38</v>
      </c>
      <c r="D61" s="95">
        <v>687.79</v>
      </c>
      <c r="E61" s="95">
        <v>186.4</v>
      </c>
      <c r="F61" s="94">
        <v>1256.9100000000001</v>
      </c>
      <c r="G61" s="26">
        <f t="shared" si="2"/>
        <v>2445.48</v>
      </c>
    </row>
    <row r="62" spans="1:7" x14ac:dyDescent="0.25">
      <c r="A62" s="133" t="s">
        <v>497</v>
      </c>
      <c r="B62" s="32" t="s">
        <v>358</v>
      </c>
      <c r="C62" s="95">
        <v>20</v>
      </c>
      <c r="D62" s="95">
        <v>2250</v>
      </c>
      <c r="E62" s="95">
        <v>0</v>
      </c>
      <c r="F62" s="94">
        <v>0</v>
      </c>
      <c r="G62" s="26">
        <f t="shared" si="2"/>
        <v>2270</v>
      </c>
    </row>
    <row r="63" spans="1:7" x14ac:dyDescent="0.25">
      <c r="A63" s="133" t="s">
        <v>498</v>
      </c>
      <c r="B63" s="32" t="s">
        <v>359</v>
      </c>
      <c r="C63" s="95">
        <v>0</v>
      </c>
      <c r="D63" s="95">
        <v>1797</v>
      </c>
      <c r="E63" s="95">
        <v>0</v>
      </c>
      <c r="F63" s="94">
        <v>470</v>
      </c>
      <c r="G63" s="26">
        <f t="shared" si="2"/>
        <v>2267</v>
      </c>
    </row>
    <row r="64" spans="1:7" ht="25.5" x14ac:dyDescent="0.25">
      <c r="A64" s="133" t="s">
        <v>499</v>
      </c>
      <c r="B64" s="32" t="s">
        <v>360</v>
      </c>
      <c r="C64" s="95">
        <v>0</v>
      </c>
      <c r="D64" s="95">
        <v>1961</v>
      </c>
      <c r="E64" s="95">
        <v>10</v>
      </c>
      <c r="F64" s="94">
        <v>139</v>
      </c>
      <c r="G64" s="26">
        <f t="shared" si="2"/>
        <v>2110</v>
      </c>
    </row>
    <row r="65" spans="1:7" x14ac:dyDescent="0.25">
      <c r="A65" s="133" t="s">
        <v>500</v>
      </c>
      <c r="B65" s="32" t="s">
        <v>361</v>
      </c>
      <c r="C65" s="95">
        <v>0</v>
      </c>
      <c r="D65" s="95">
        <v>0</v>
      </c>
      <c r="E65" s="95">
        <v>0</v>
      </c>
      <c r="F65" s="94">
        <v>2071.88</v>
      </c>
      <c r="G65" s="26">
        <f t="shared" si="2"/>
        <v>2071.88</v>
      </c>
    </row>
    <row r="66" spans="1:7" x14ac:dyDescent="0.25">
      <c r="A66" s="133" t="s">
        <v>501</v>
      </c>
      <c r="B66" s="32" t="s">
        <v>362</v>
      </c>
      <c r="C66" s="95">
        <v>0</v>
      </c>
      <c r="D66" s="95">
        <v>29.5</v>
      </c>
      <c r="E66" s="95">
        <v>1935.8</v>
      </c>
      <c r="F66" s="94">
        <v>22.7</v>
      </c>
      <c r="G66" s="26">
        <f t="shared" si="2"/>
        <v>1988</v>
      </c>
    </row>
    <row r="67" spans="1:7" x14ac:dyDescent="0.25">
      <c r="A67" s="133" t="s">
        <v>502</v>
      </c>
      <c r="B67" s="32" t="s">
        <v>369</v>
      </c>
      <c r="C67" s="95">
        <v>850</v>
      </c>
      <c r="D67" s="95">
        <v>833</v>
      </c>
      <c r="E67" s="95">
        <v>18</v>
      </c>
      <c r="F67" s="94">
        <v>54.3</v>
      </c>
      <c r="G67" s="26">
        <f t="shared" si="2"/>
        <v>1755.3</v>
      </c>
    </row>
    <row r="68" spans="1:7" x14ac:dyDescent="0.25">
      <c r="A68" s="133" t="s">
        <v>503</v>
      </c>
      <c r="B68" s="32" t="s">
        <v>363</v>
      </c>
      <c r="C68" s="95">
        <v>0</v>
      </c>
      <c r="D68" s="95">
        <v>0</v>
      </c>
      <c r="E68" s="95">
        <v>0</v>
      </c>
      <c r="F68" s="94">
        <v>1608</v>
      </c>
      <c r="G68" s="26">
        <f t="shared" si="2"/>
        <v>1608</v>
      </c>
    </row>
    <row r="69" spans="1:7" x14ac:dyDescent="0.25">
      <c r="A69" s="133" t="s">
        <v>504</v>
      </c>
      <c r="B69" s="32" t="s">
        <v>364</v>
      </c>
      <c r="C69" s="93">
        <v>200</v>
      </c>
      <c r="D69" s="93">
        <v>250</v>
      </c>
      <c r="E69" s="93">
        <v>292</v>
      </c>
      <c r="F69" s="94">
        <v>665</v>
      </c>
      <c r="G69" s="26">
        <f t="shared" si="2"/>
        <v>1407</v>
      </c>
    </row>
    <row r="70" spans="1:7" ht="38.25" x14ac:dyDescent="0.25">
      <c r="A70" s="133" t="s">
        <v>505</v>
      </c>
      <c r="B70" s="32" t="s">
        <v>366</v>
      </c>
      <c r="C70" s="95">
        <v>742</v>
      </c>
      <c r="D70" s="95">
        <v>553.29999999999995</v>
      </c>
      <c r="E70" s="95">
        <v>6.5</v>
      </c>
      <c r="F70" s="94">
        <v>0</v>
      </c>
      <c r="G70" s="26">
        <f t="shared" si="2"/>
        <v>1301.8</v>
      </c>
    </row>
    <row r="71" spans="1:7" x14ac:dyDescent="0.25">
      <c r="A71" s="133" t="s">
        <v>506</v>
      </c>
      <c r="B71" s="32" t="s">
        <v>367</v>
      </c>
      <c r="C71" s="95">
        <v>0</v>
      </c>
      <c r="D71" s="95">
        <v>0</v>
      </c>
      <c r="E71" s="95">
        <v>958</v>
      </c>
      <c r="F71" s="94">
        <v>145</v>
      </c>
      <c r="G71" s="26">
        <f t="shared" si="2"/>
        <v>1103</v>
      </c>
    </row>
    <row r="72" spans="1:7" x14ac:dyDescent="0.25">
      <c r="A72" s="133" t="s">
        <v>507</v>
      </c>
      <c r="B72" s="32" t="s">
        <v>368</v>
      </c>
      <c r="C72" s="95">
        <v>0</v>
      </c>
      <c r="D72" s="95">
        <v>14.2</v>
      </c>
      <c r="E72" s="95">
        <v>936.5</v>
      </c>
      <c r="F72" s="94">
        <v>0</v>
      </c>
      <c r="G72" s="26">
        <f t="shared" si="2"/>
        <v>950.7</v>
      </c>
    </row>
    <row r="73" spans="1:7" x14ac:dyDescent="0.25">
      <c r="A73" s="133" t="s">
        <v>508</v>
      </c>
      <c r="B73" s="32" t="s">
        <v>370</v>
      </c>
      <c r="C73" s="95">
        <v>0</v>
      </c>
      <c r="D73" s="95">
        <v>894</v>
      </c>
      <c r="E73" s="95">
        <v>0</v>
      </c>
      <c r="F73" s="94">
        <v>0</v>
      </c>
      <c r="G73" s="26">
        <f t="shared" ref="G73:G100" si="3">(SUM(C73:F73))</f>
        <v>894</v>
      </c>
    </row>
    <row r="74" spans="1:7" ht="25.5" x14ac:dyDescent="0.25">
      <c r="A74" s="133" t="s">
        <v>509</v>
      </c>
      <c r="B74" s="32" t="s">
        <v>371</v>
      </c>
      <c r="C74" s="95">
        <v>0</v>
      </c>
      <c r="D74" s="95">
        <v>57</v>
      </c>
      <c r="E74" s="95">
        <v>702.1</v>
      </c>
      <c r="F74" s="94">
        <v>4.5</v>
      </c>
      <c r="G74" s="26">
        <f t="shared" si="3"/>
        <v>763.6</v>
      </c>
    </row>
    <row r="75" spans="1:7" x14ac:dyDescent="0.25">
      <c r="A75" s="133" t="s">
        <v>510</v>
      </c>
      <c r="B75" s="32" t="s">
        <v>372</v>
      </c>
      <c r="C75" s="95">
        <v>0</v>
      </c>
      <c r="D75" s="95">
        <v>13</v>
      </c>
      <c r="E75" s="95">
        <v>41.3</v>
      </c>
      <c r="F75" s="94">
        <v>618.70000000000005</v>
      </c>
      <c r="G75" s="26">
        <f t="shared" si="3"/>
        <v>673</v>
      </c>
    </row>
    <row r="76" spans="1:7" x14ac:dyDescent="0.25">
      <c r="A76" s="133" t="s">
        <v>511</v>
      </c>
      <c r="B76" s="32" t="s">
        <v>373</v>
      </c>
      <c r="C76" s="95">
        <v>0</v>
      </c>
      <c r="D76" s="95">
        <v>135</v>
      </c>
      <c r="E76" s="95">
        <v>0</v>
      </c>
      <c r="F76" s="94">
        <v>456.8</v>
      </c>
      <c r="G76" s="26">
        <f t="shared" si="3"/>
        <v>591.79999999999995</v>
      </c>
    </row>
    <row r="77" spans="1:7" x14ac:dyDescent="0.25">
      <c r="A77" s="133" t="s">
        <v>512</v>
      </c>
      <c r="B77" s="32" t="s">
        <v>374</v>
      </c>
      <c r="C77" s="95">
        <v>0</v>
      </c>
      <c r="D77" s="95">
        <v>0</v>
      </c>
      <c r="E77" s="95">
        <v>0</v>
      </c>
      <c r="F77" s="94">
        <v>490.8</v>
      </c>
      <c r="G77" s="26">
        <f t="shared" si="3"/>
        <v>490.8</v>
      </c>
    </row>
    <row r="78" spans="1:7" ht="25.5" x14ac:dyDescent="0.25">
      <c r="A78" s="133" t="s">
        <v>513</v>
      </c>
      <c r="B78" s="32" t="s">
        <v>375</v>
      </c>
      <c r="C78" s="95">
        <v>0</v>
      </c>
      <c r="D78" s="95">
        <v>0</v>
      </c>
      <c r="E78" s="95">
        <v>0</v>
      </c>
      <c r="F78" s="94">
        <v>484</v>
      </c>
      <c r="G78" s="26">
        <f t="shared" si="3"/>
        <v>484</v>
      </c>
    </row>
    <row r="79" spans="1:7" x14ac:dyDescent="0.25">
      <c r="A79" s="133" t="s">
        <v>514</v>
      </c>
      <c r="B79" s="32" t="s">
        <v>376</v>
      </c>
      <c r="C79" s="95">
        <v>0</v>
      </c>
      <c r="D79" s="95">
        <v>0</v>
      </c>
      <c r="E79" s="95">
        <v>0</v>
      </c>
      <c r="F79" s="94">
        <v>418.6</v>
      </c>
      <c r="G79" s="26">
        <f t="shared" si="3"/>
        <v>418.6</v>
      </c>
    </row>
    <row r="80" spans="1:7" x14ac:dyDescent="0.25">
      <c r="A80" s="133" t="s">
        <v>515</v>
      </c>
      <c r="B80" s="32" t="s">
        <v>377</v>
      </c>
      <c r="C80" s="95">
        <v>0</v>
      </c>
      <c r="D80" s="95">
        <v>182</v>
      </c>
      <c r="E80" s="95">
        <v>0</v>
      </c>
      <c r="F80" s="94">
        <v>176.9</v>
      </c>
      <c r="G80" s="26">
        <f t="shared" si="3"/>
        <v>358.9</v>
      </c>
    </row>
    <row r="81" spans="1:7" x14ac:dyDescent="0.25">
      <c r="A81" s="133" t="s">
        <v>516</v>
      </c>
      <c r="B81" s="32" t="s">
        <v>378</v>
      </c>
      <c r="C81" s="95">
        <v>0</v>
      </c>
      <c r="D81" s="95">
        <v>0</v>
      </c>
      <c r="E81" s="95">
        <v>0</v>
      </c>
      <c r="F81" s="94">
        <v>245.1</v>
      </c>
      <c r="G81" s="26">
        <f t="shared" si="3"/>
        <v>245.1</v>
      </c>
    </row>
    <row r="82" spans="1:7" ht="25.5" x14ac:dyDescent="0.25">
      <c r="A82" s="133" t="s">
        <v>517</v>
      </c>
      <c r="B82" s="32" t="s">
        <v>379</v>
      </c>
      <c r="C82" s="95">
        <v>0</v>
      </c>
      <c r="D82" s="95">
        <v>178</v>
      </c>
      <c r="E82" s="95">
        <v>16</v>
      </c>
      <c r="F82" s="94">
        <v>0</v>
      </c>
      <c r="G82" s="26">
        <f t="shared" si="3"/>
        <v>194</v>
      </c>
    </row>
    <row r="83" spans="1:7" ht="27.75" customHeight="1" x14ac:dyDescent="0.25">
      <c r="A83" s="134" t="s">
        <v>518</v>
      </c>
      <c r="B83" s="32" t="s">
        <v>380</v>
      </c>
      <c r="C83" s="93">
        <v>0</v>
      </c>
      <c r="D83" s="93">
        <v>184</v>
      </c>
      <c r="E83" s="93">
        <v>0</v>
      </c>
      <c r="F83" s="94">
        <v>0</v>
      </c>
      <c r="G83" s="26">
        <f t="shared" si="3"/>
        <v>184</v>
      </c>
    </row>
    <row r="84" spans="1:7" x14ac:dyDescent="0.25">
      <c r="A84" s="133" t="s">
        <v>519</v>
      </c>
      <c r="B84" s="32" t="s">
        <v>381</v>
      </c>
      <c r="C84" s="95">
        <v>0</v>
      </c>
      <c r="D84" s="95">
        <v>180</v>
      </c>
      <c r="E84" s="95">
        <v>0</v>
      </c>
      <c r="F84" s="94">
        <v>0</v>
      </c>
      <c r="G84" s="26">
        <f t="shared" si="3"/>
        <v>180</v>
      </c>
    </row>
    <row r="85" spans="1:7" x14ac:dyDescent="0.25">
      <c r="A85" s="133" t="s">
        <v>520</v>
      </c>
      <c r="B85" s="32" t="s">
        <v>382</v>
      </c>
      <c r="C85" s="95">
        <v>0</v>
      </c>
      <c r="D85" s="95">
        <v>178.5</v>
      </c>
      <c r="E85" s="95">
        <v>0</v>
      </c>
      <c r="F85" s="94">
        <v>0</v>
      </c>
      <c r="G85" s="26">
        <f t="shared" si="3"/>
        <v>178.5</v>
      </c>
    </row>
    <row r="86" spans="1:7" x14ac:dyDescent="0.25">
      <c r="A86" s="133" t="s">
        <v>521</v>
      </c>
      <c r="B86" s="32" t="s">
        <v>383</v>
      </c>
      <c r="C86" s="95">
        <v>171</v>
      </c>
      <c r="D86" s="95">
        <v>0</v>
      </c>
      <c r="E86" s="95">
        <v>0</v>
      </c>
      <c r="F86" s="94">
        <v>0</v>
      </c>
      <c r="G86" s="26">
        <f t="shared" si="3"/>
        <v>171</v>
      </c>
    </row>
    <row r="87" spans="1:7" x14ac:dyDescent="0.25">
      <c r="A87" s="133" t="s">
        <v>522</v>
      </c>
      <c r="B87" s="32" t="s">
        <v>384</v>
      </c>
      <c r="C87" s="95">
        <v>0</v>
      </c>
      <c r="D87" s="95">
        <v>149.4</v>
      </c>
      <c r="E87" s="95">
        <v>0.2</v>
      </c>
      <c r="F87" s="94">
        <v>0</v>
      </c>
      <c r="G87" s="26">
        <f t="shared" si="3"/>
        <v>149.6</v>
      </c>
    </row>
    <row r="88" spans="1:7" x14ac:dyDescent="0.25">
      <c r="A88" s="133" t="s">
        <v>523</v>
      </c>
      <c r="B88" s="32" t="s">
        <v>385</v>
      </c>
      <c r="C88" s="95">
        <v>0</v>
      </c>
      <c r="D88" s="95">
        <v>0</v>
      </c>
      <c r="E88" s="95">
        <v>0</v>
      </c>
      <c r="F88" s="94">
        <v>107.7</v>
      </c>
      <c r="G88" s="26">
        <f t="shared" si="3"/>
        <v>107.7</v>
      </c>
    </row>
    <row r="89" spans="1:7" x14ac:dyDescent="0.25">
      <c r="A89" s="133" t="s">
        <v>524</v>
      </c>
      <c r="B89" s="32" t="s">
        <v>386</v>
      </c>
      <c r="C89" s="95">
        <v>0</v>
      </c>
      <c r="D89" s="95">
        <v>0</v>
      </c>
      <c r="E89" s="95">
        <v>84.6</v>
      </c>
      <c r="F89" s="94">
        <v>0</v>
      </c>
      <c r="G89" s="26">
        <f t="shared" si="3"/>
        <v>84.6</v>
      </c>
    </row>
    <row r="90" spans="1:7" x14ac:dyDescent="0.25">
      <c r="A90" s="133" t="s">
        <v>525</v>
      </c>
      <c r="B90" s="32" t="s">
        <v>387</v>
      </c>
      <c r="C90" s="95">
        <v>0</v>
      </c>
      <c r="D90" s="95">
        <v>0</v>
      </c>
      <c r="E90" s="95">
        <v>0</v>
      </c>
      <c r="F90" s="94">
        <v>76</v>
      </c>
      <c r="G90" s="26">
        <f t="shared" si="3"/>
        <v>76</v>
      </c>
    </row>
    <row r="91" spans="1:7" x14ac:dyDescent="0.25">
      <c r="A91" s="133" t="s">
        <v>526</v>
      </c>
      <c r="B91" s="32" t="s">
        <v>388</v>
      </c>
      <c r="C91" s="95">
        <v>0</v>
      </c>
      <c r="D91" s="95">
        <v>0</v>
      </c>
      <c r="E91" s="95">
        <v>0</v>
      </c>
      <c r="F91" s="94">
        <v>75</v>
      </c>
      <c r="G91" s="26">
        <f t="shared" si="3"/>
        <v>75</v>
      </c>
    </row>
    <row r="92" spans="1:7" x14ac:dyDescent="0.25">
      <c r="A92" s="133" t="s">
        <v>527</v>
      </c>
      <c r="B92" s="32" t="s">
        <v>528</v>
      </c>
      <c r="C92" s="95">
        <v>66</v>
      </c>
      <c r="D92" s="95">
        <v>0</v>
      </c>
      <c r="E92" s="95">
        <v>0</v>
      </c>
      <c r="F92" s="94">
        <v>0</v>
      </c>
      <c r="G92" s="26">
        <f t="shared" si="3"/>
        <v>66</v>
      </c>
    </row>
    <row r="93" spans="1:7" x14ac:dyDescent="0.25">
      <c r="A93" s="133" t="s">
        <v>529</v>
      </c>
      <c r="B93" s="32" t="s">
        <v>389</v>
      </c>
      <c r="C93" s="95">
        <v>0</v>
      </c>
      <c r="D93" s="95">
        <v>0</v>
      </c>
      <c r="E93" s="95">
        <v>0</v>
      </c>
      <c r="F93" s="94">
        <v>62.95</v>
      </c>
      <c r="G93" s="26">
        <f t="shared" si="3"/>
        <v>62.95</v>
      </c>
    </row>
    <row r="94" spans="1:7" x14ac:dyDescent="0.25">
      <c r="A94" s="133" t="s">
        <v>530</v>
      </c>
      <c r="B94" s="32" t="s">
        <v>390</v>
      </c>
      <c r="C94" s="95">
        <v>0</v>
      </c>
      <c r="D94" s="95">
        <v>0</v>
      </c>
      <c r="E94" s="95">
        <v>0</v>
      </c>
      <c r="F94" s="94">
        <v>46</v>
      </c>
      <c r="G94" s="26">
        <f t="shared" si="3"/>
        <v>46</v>
      </c>
    </row>
    <row r="95" spans="1:7" x14ac:dyDescent="0.25">
      <c r="A95" s="133" t="s">
        <v>531</v>
      </c>
      <c r="B95" s="32" t="s">
        <v>391</v>
      </c>
      <c r="C95" s="95">
        <v>0</v>
      </c>
      <c r="D95" s="95">
        <v>0</v>
      </c>
      <c r="E95" s="95">
        <v>45</v>
      </c>
      <c r="F95" s="94">
        <v>0</v>
      </c>
      <c r="G95" s="26">
        <f t="shared" si="3"/>
        <v>45</v>
      </c>
    </row>
    <row r="96" spans="1:7" ht="38.25" x14ac:dyDescent="0.25">
      <c r="A96" s="133" t="s">
        <v>532</v>
      </c>
      <c r="B96" s="32" t="s">
        <v>392</v>
      </c>
      <c r="C96" s="95">
        <v>0</v>
      </c>
      <c r="D96" s="95">
        <v>40</v>
      </c>
      <c r="E96" s="95">
        <v>0</v>
      </c>
      <c r="F96" s="94">
        <v>0</v>
      </c>
      <c r="G96" s="26">
        <f t="shared" si="3"/>
        <v>40</v>
      </c>
    </row>
    <row r="97" spans="1:7" x14ac:dyDescent="0.25">
      <c r="A97" s="133" t="s">
        <v>533</v>
      </c>
      <c r="B97" s="32" t="s">
        <v>393</v>
      </c>
      <c r="C97" s="95">
        <v>0</v>
      </c>
      <c r="D97" s="95">
        <v>12.24</v>
      </c>
      <c r="E97" s="95">
        <v>18.38</v>
      </c>
      <c r="F97" s="94">
        <v>0</v>
      </c>
      <c r="G97" s="26">
        <f t="shared" si="3"/>
        <v>30.619999999999997</v>
      </c>
    </row>
    <row r="98" spans="1:7" x14ac:dyDescent="0.25">
      <c r="A98" s="133" t="s">
        <v>534</v>
      </c>
      <c r="B98" s="32" t="s">
        <v>394</v>
      </c>
      <c r="C98" s="95">
        <v>0</v>
      </c>
      <c r="D98" s="95">
        <v>0</v>
      </c>
      <c r="E98" s="95">
        <v>4.5</v>
      </c>
      <c r="F98" s="94">
        <v>0</v>
      </c>
      <c r="G98" s="26">
        <f t="shared" si="3"/>
        <v>4.5</v>
      </c>
    </row>
    <row r="99" spans="1:7" x14ac:dyDescent="0.25">
      <c r="A99" s="133" t="s">
        <v>535</v>
      </c>
      <c r="B99" s="32" t="s">
        <v>395</v>
      </c>
      <c r="C99" s="95">
        <v>2.5</v>
      </c>
      <c r="D99" s="95">
        <v>0</v>
      </c>
      <c r="E99" s="95">
        <v>0</v>
      </c>
      <c r="F99" s="94">
        <v>0</v>
      </c>
      <c r="G99" s="26">
        <f t="shared" si="3"/>
        <v>2.5</v>
      </c>
    </row>
    <row r="100" spans="1:7" x14ac:dyDescent="0.25">
      <c r="A100" s="133" t="s">
        <v>536</v>
      </c>
      <c r="B100" s="32" t="s">
        <v>396</v>
      </c>
      <c r="C100" s="95">
        <v>1</v>
      </c>
      <c r="D100" s="95">
        <v>0</v>
      </c>
      <c r="E100" s="95">
        <v>0</v>
      </c>
      <c r="F100" s="94">
        <v>0</v>
      </c>
      <c r="G100" s="26">
        <f t="shared" si="3"/>
        <v>1</v>
      </c>
    </row>
    <row r="101" spans="1:7" x14ac:dyDescent="0.25">
      <c r="A101" s="16"/>
      <c r="B101"/>
      <c r="C101" s="96"/>
      <c r="D101" s="96"/>
      <c r="E101" s="96"/>
      <c r="F101" s="97"/>
      <c r="G101"/>
    </row>
    <row r="102" spans="1:7" x14ac:dyDescent="0.25">
      <c r="A102" s="16"/>
      <c r="B102" s="60"/>
      <c r="C102" s="96"/>
      <c r="D102" s="96"/>
      <c r="E102" s="96"/>
      <c r="F102" s="97"/>
      <c r="G102"/>
    </row>
  </sheetData>
  <autoFilter ref="B6:G6" xr:uid="{66C28926-959C-4E57-97AB-9439CAC1670A}">
    <sortState xmlns:xlrd2="http://schemas.microsoft.com/office/spreadsheetml/2017/richdata2" ref="B7:G171">
      <sortCondition descending="1" ref="G6"/>
    </sortState>
  </autoFilter>
  <sortState xmlns:xlrd2="http://schemas.microsoft.com/office/spreadsheetml/2017/richdata2" ref="A8:G100">
    <sortCondition descending="1" ref="G8:G100"/>
  </sortState>
  <mergeCells count="1">
    <mergeCell ref="B2:M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5464B-D2FE-40F8-887B-78D5AB967667}">
  <dimension ref="A1:N98"/>
  <sheetViews>
    <sheetView zoomScale="85" zoomScaleNormal="85" workbookViewId="0"/>
  </sheetViews>
  <sheetFormatPr baseColWidth="10" defaultColWidth="11.5703125" defaultRowHeight="15" x14ac:dyDescent="0.25"/>
  <cols>
    <col min="1" max="1" width="6" style="25" customWidth="1"/>
    <col min="2" max="2" width="69.42578125" style="14" customWidth="1"/>
    <col min="3" max="3" width="11.5703125" style="14"/>
    <col min="4" max="4" width="10" style="14" customWidth="1"/>
    <col min="5" max="5" width="9" style="14" customWidth="1"/>
    <col min="6" max="6" width="8.140625" style="19" customWidth="1"/>
    <col min="7" max="7" width="8.140625" style="14" customWidth="1"/>
    <col min="8" max="16384" width="11.5703125" style="14"/>
  </cols>
  <sheetData>
    <row r="1" spans="1:14" ht="15.75" thickBot="1" x14ac:dyDescent="0.3">
      <c r="A1" s="24"/>
      <c r="F1" s="14"/>
    </row>
    <row r="2" spans="1:14" x14ac:dyDescent="0.25">
      <c r="A2" s="24"/>
      <c r="B2" s="120" t="s">
        <v>28</v>
      </c>
      <c r="C2" s="121"/>
      <c r="D2" s="121"/>
      <c r="E2" s="121"/>
      <c r="F2" s="121"/>
      <c r="G2" s="121"/>
      <c r="H2" s="121"/>
      <c r="I2" s="121"/>
      <c r="J2" s="121"/>
      <c r="K2" s="121"/>
      <c r="L2" s="121"/>
      <c r="M2" s="122"/>
      <c r="N2" s="15"/>
    </row>
    <row r="3" spans="1:14" x14ac:dyDescent="0.25">
      <c r="A3" s="24"/>
      <c r="B3" s="123"/>
      <c r="C3" s="124"/>
      <c r="D3" s="124"/>
      <c r="E3" s="124"/>
      <c r="F3" s="124"/>
      <c r="G3" s="124"/>
      <c r="H3" s="124"/>
      <c r="I3" s="124"/>
      <c r="J3" s="124"/>
      <c r="K3" s="124"/>
      <c r="L3" s="124"/>
      <c r="M3" s="125"/>
      <c r="N3" s="15"/>
    </row>
    <row r="4" spans="1:14" ht="15.75" thickBot="1" x14ac:dyDescent="0.3">
      <c r="A4" s="24"/>
      <c r="B4" s="126"/>
      <c r="C4" s="127"/>
      <c r="D4" s="127"/>
      <c r="E4" s="127"/>
      <c r="F4" s="127"/>
      <c r="G4" s="127"/>
      <c r="H4" s="127"/>
      <c r="I4" s="127"/>
      <c r="J4" s="127"/>
      <c r="K4" s="127"/>
      <c r="L4" s="127"/>
      <c r="M4" s="128"/>
      <c r="N4" s="15"/>
    </row>
    <row r="5" spans="1:14" x14ac:dyDescent="0.25">
      <c r="A5" s="24"/>
      <c r="F5" s="14"/>
    </row>
    <row r="6" spans="1:14" ht="25.5" x14ac:dyDescent="0.25">
      <c r="B6" s="30" t="s">
        <v>29</v>
      </c>
      <c r="C6" s="30" t="s">
        <v>398</v>
      </c>
      <c r="D6" s="30" t="s">
        <v>31</v>
      </c>
      <c r="E6" s="30" t="s">
        <v>32</v>
      </c>
      <c r="F6" s="30" t="s">
        <v>33</v>
      </c>
      <c r="G6" s="30" t="s">
        <v>34</v>
      </c>
    </row>
    <row r="7" spans="1:14" x14ac:dyDescent="0.25">
      <c r="B7" s="20" t="s">
        <v>35</v>
      </c>
      <c r="C7" s="43">
        <f>SUM(C8:C96)</f>
        <v>13808.179999999998</v>
      </c>
      <c r="D7" s="43">
        <f t="shared" ref="D7:E7" si="0">SUM(D8:D96)</f>
        <v>4816.54</v>
      </c>
      <c r="E7" s="43">
        <f t="shared" si="0"/>
        <v>175</v>
      </c>
      <c r="F7" s="44">
        <f t="shared" ref="F7" si="1">SUM(C7:E7)</f>
        <v>18799.719999999998</v>
      </c>
      <c r="G7" s="62">
        <f t="shared" ref="G7:G38" si="2">F7/1000</f>
        <v>18.799719999999997</v>
      </c>
    </row>
    <row r="8" spans="1:14" x14ac:dyDescent="0.25">
      <c r="A8" s="25" t="s">
        <v>48</v>
      </c>
      <c r="B8" s="54" t="s">
        <v>49</v>
      </c>
      <c r="C8" s="55">
        <v>5626</v>
      </c>
      <c r="D8" s="55">
        <v>0</v>
      </c>
      <c r="E8" s="55">
        <v>0</v>
      </c>
      <c r="F8" s="44">
        <f t="shared" ref="F8:F39" si="3">SUM(C8:E8)</f>
        <v>5626</v>
      </c>
      <c r="G8" s="44">
        <f t="shared" si="2"/>
        <v>5.6260000000000003</v>
      </c>
    </row>
    <row r="9" spans="1:14" ht="25.5" x14ac:dyDescent="0.25">
      <c r="A9" s="25" t="s">
        <v>94</v>
      </c>
      <c r="B9" s="54" t="s">
        <v>95</v>
      </c>
      <c r="C9" s="55">
        <v>3055</v>
      </c>
      <c r="D9" s="55">
        <v>0</v>
      </c>
      <c r="E9" s="55">
        <v>0</v>
      </c>
      <c r="F9" s="44">
        <f t="shared" si="3"/>
        <v>3055</v>
      </c>
      <c r="G9" s="44">
        <f t="shared" si="2"/>
        <v>3.0550000000000002</v>
      </c>
    </row>
    <row r="10" spans="1:14" x14ac:dyDescent="0.25">
      <c r="A10" s="135" t="s">
        <v>40</v>
      </c>
      <c r="B10" s="54" t="s">
        <v>41</v>
      </c>
      <c r="C10" s="55">
        <v>200</v>
      </c>
      <c r="D10" s="55">
        <v>1877</v>
      </c>
      <c r="E10" s="55">
        <v>0</v>
      </c>
      <c r="F10" s="44">
        <f t="shared" si="3"/>
        <v>2077</v>
      </c>
      <c r="G10" s="62">
        <f t="shared" si="2"/>
        <v>2.077</v>
      </c>
    </row>
    <row r="11" spans="1:14" x14ac:dyDescent="0.25">
      <c r="A11" s="25" t="s">
        <v>44</v>
      </c>
      <c r="B11" s="54" t="s">
        <v>45</v>
      </c>
      <c r="C11" s="55">
        <v>0</v>
      </c>
      <c r="D11" s="55">
        <v>1563</v>
      </c>
      <c r="E11" s="55">
        <v>0</v>
      </c>
      <c r="F11" s="44">
        <f t="shared" si="3"/>
        <v>1563</v>
      </c>
      <c r="G11" s="44">
        <f t="shared" si="2"/>
        <v>1.5629999999999999</v>
      </c>
    </row>
    <row r="12" spans="1:14" ht="38.25" customHeight="1" x14ac:dyDescent="0.25">
      <c r="A12" s="135" t="s">
        <v>128</v>
      </c>
      <c r="B12" s="54" t="s">
        <v>129</v>
      </c>
      <c r="C12" s="55">
        <v>1542</v>
      </c>
      <c r="D12" s="55">
        <v>0</v>
      </c>
      <c r="E12" s="55">
        <v>0</v>
      </c>
      <c r="F12" s="44">
        <f t="shared" si="3"/>
        <v>1542</v>
      </c>
      <c r="G12" s="62">
        <f t="shared" si="2"/>
        <v>1.542</v>
      </c>
    </row>
    <row r="13" spans="1:14" x14ac:dyDescent="0.25">
      <c r="A13" s="135" t="s">
        <v>36</v>
      </c>
      <c r="B13" s="54" t="s">
        <v>37</v>
      </c>
      <c r="C13" s="55">
        <v>183.5</v>
      </c>
      <c r="D13" s="55">
        <v>693.4</v>
      </c>
      <c r="E13" s="55">
        <v>0</v>
      </c>
      <c r="F13" s="44">
        <f t="shared" si="3"/>
        <v>876.9</v>
      </c>
      <c r="G13" s="62">
        <f t="shared" si="2"/>
        <v>0.87690000000000001</v>
      </c>
    </row>
    <row r="14" spans="1:14" ht="25.5" x14ac:dyDescent="0.25">
      <c r="A14" s="25" t="s">
        <v>70</v>
      </c>
      <c r="B14" s="54" t="s">
        <v>71</v>
      </c>
      <c r="C14" s="55">
        <v>549</v>
      </c>
      <c r="D14" s="55">
        <v>0</v>
      </c>
      <c r="E14" s="55">
        <v>0</v>
      </c>
      <c r="F14" s="44">
        <f t="shared" si="3"/>
        <v>549</v>
      </c>
      <c r="G14" s="44">
        <f t="shared" si="2"/>
        <v>0.54900000000000004</v>
      </c>
    </row>
    <row r="15" spans="1:14" ht="78" customHeight="1" x14ac:dyDescent="0.25">
      <c r="A15" s="135" t="s">
        <v>58</v>
      </c>
      <c r="B15" s="54" t="s">
        <v>59</v>
      </c>
      <c r="C15" s="55">
        <v>464.31</v>
      </c>
      <c r="D15" s="55">
        <v>0</v>
      </c>
      <c r="E15" s="55">
        <v>0</v>
      </c>
      <c r="F15" s="44">
        <f t="shared" si="3"/>
        <v>464.31</v>
      </c>
      <c r="G15" s="62">
        <f t="shared" si="2"/>
        <v>0.46431</v>
      </c>
    </row>
    <row r="16" spans="1:14" ht="25.5" x14ac:dyDescent="0.25">
      <c r="A16" s="25" t="s">
        <v>50</v>
      </c>
      <c r="B16" s="54" t="s">
        <v>51</v>
      </c>
      <c r="C16" s="55">
        <v>348.05</v>
      </c>
      <c r="D16" s="55">
        <v>0</v>
      </c>
      <c r="E16" s="55">
        <v>0</v>
      </c>
      <c r="F16" s="44">
        <f t="shared" si="3"/>
        <v>348.05</v>
      </c>
      <c r="G16" s="44">
        <f t="shared" si="2"/>
        <v>0.34805000000000003</v>
      </c>
    </row>
    <row r="17" spans="1:7" ht="30" customHeight="1" x14ac:dyDescent="0.25">
      <c r="A17" s="25" t="s">
        <v>54</v>
      </c>
      <c r="B17" s="54" t="s">
        <v>55</v>
      </c>
      <c r="C17" s="55">
        <v>338</v>
      </c>
      <c r="D17" s="55">
        <v>0</v>
      </c>
      <c r="E17" s="55">
        <v>0</v>
      </c>
      <c r="F17" s="44">
        <f t="shared" si="3"/>
        <v>338</v>
      </c>
      <c r="G17" s="44">
        <f t="shared" si="2"/>
        <v>0.33800000000000002</v>
      </c>
    </row>
    <row r="18" spans="1:7" ht="25.5" x14ac:dyDescent="0.25">
      <c r="A18" s="135" t="s">
        <v>66</v>
      </c>
      <c r="B18" s="54" t="s">
        <v>67</v>
      </c>
      <c r="C18" s="55">
        <v>299.14999999999998</v>
      </c>
      <c r="D18" s="55">
        <v>0</v>
      </c>
      <c r="E18" s="55">
        <v>0</v>
      </c>
      <c r="F18" s="44">
        <f t="shared" si="3"/>
        <v>299.14999999999998</v>
      </c>
      <c r="G18" s="62">
        <f t="shared" si="2"/>
        <v>0.29914999999999997</v>
      </c>
    </row>
    <row r="19" spans="1:7" x14ac:dyDescent="0.25">
      <c r="A19" s="25" t="s">
        <v>114</v>
      </c>
      <c r="B19" s="23" t="s">
        <v>115</v>
      </c>
      <c r="C19" s="43">
        <v>256.63</v>
      </c>
      <c r="D19" s="43">
        <v>0</v>
      </c>
      <c r="E19" s="43">
        <v>0</v>
      </c>
      <c r="F19" s="44">
        <f t="shared" si="3"/>
        <v>256.63</v>
      </c>
      <c r="G19" s="44">
        <f t="shared" si="2"/>
        <v>0.25662999999999997</v>
      </c>
    </row>
    <row r="20" spans="1:7" ht="25.5" x14ac:dyDescent="0.25">
      <c r="A20" s="25" t="s">
        <v>150</v>
      </c>
      <c r="B20" s="23" t="s">
        <v>151</v>
      </c>
      <c r="C20" s="43">
        <v>0</v>
      </c>
      <c r="D20" s="43">
        <v>248</v>
      </c>
      <c r="E20" s="43">
        <v>0</v>
      </c>
      <c r="F20" s="44">
        <f t="shared" si="3"/>
        <v>248</v>
      </c>
      <c r="G20" s="44">
        <f t="shared" si="2"/>
        <v>0.248</v>
      </c>
    </row>
    <row r="21" spans="1:7" ht="54.75" customHeight="1" x14ac:dyDescent="0.25">
      <c r="A21" s="25" t="s">
        <v>166</v>
      </c>
      <c r="B21" s="23" t="s">
        <v>167</v>
      </c>
      <c r="C21" s="43">
        <v>0</v>
      </c>
      <c r="D21" s="43">
        <v>0</v>
      </c>
      <c r="E21" s="43">
        <v>175</v>
      </c>
      <c r="F21" s="44">
        <f t="shared" si="3"/>
        <v>175</v>
      </c>
      <c r="G21" s="44">
        <f t="shared" si="2"/>
        <v>0.17499999999999999</v>
      </c>
    </row>
    <row r="22" spans="1:7" ht="31.5" customHeight="1" x14ac:dyDescent="0.25">
      <c r="A22" s="25" t="s">
        <v>62</v>
      </c>
      <c r="B22" s="54" t="s">
        <v>63</v>
      </c>
      <c r="C22" s="55">
        <v>7.99</v>
      </c>
      <c r="D22" s="55">
        <v>164.69</v>
      </c>
      <c r="E22" s="55">
        <v>0</v>
      </c>
      <c r="F22" s="44">
        <f t="shared" si="3"/>
        <v>172.68</v>
      </c>
      <c r="G22" s="44">
        <f t="shared" si="2"/>
        <v>0.17268</v>
      </c>
    </row>
    <row r="23" spans="1:7" x14ac:dyDescent="0.25">
      <c r="A23" s="25" t="s">
        <v>46</v>
      </c>
      <c r="B23" s="54" t="s">
        <v>47</v>
      </c>
      <c r="C23" s="55">
        <v>164.1</v>
      </c>
      <c r="D23" s="55">
        <v>0</v>
      </c>
      <c r="E23" s="55">
        <v>0</v>
      </c>
      <c r="F23" s="44">
        <f t="shared" si="3"/>
        <v>164.1</v>
      </c>
      <c r="G23" s="44">
        <f t="shared" si="2"/>
        <v>0.1641</v>
      </c>
    </row>
    <row r="24" spans="1:7" ht="43.5" customHeight="1" x14ac:dyDescent="0.25">
      <c r="A24" s="25" t="s">
        <v>120</v>
      </c>
      <c r="B24" s="54" t="s">
        <v>121</v>
      </c>
      <c r="C24" s="55">
        <v>158.4</v>
      </c>
      <c r="D24" s="55">
        <v>0</v>
      </c>
      <c r="E24" s="55">
        <v>0</v>
      </c>
      <c r="F24" s="44">
        <f t="shared" si="3"/>
        <v>158.4</v>
      </c>
      <c r="G24" s="44">
        <f t="shared" si="2"/>
        <v>0.15840000000000001</v>
      </c>
    </row>
    <row r="25" spans="1:7" ht="44.25" customHeight="1" x14ac:dyDescent="0.25">
      <c r="A25" s="25" t="s">
        <v>84</v>
      </c>
      <c r="B25" s="23" t="s">
        <v>85</v>
      </c>
      <c r="C25" s="43">
        <v>19.45</v>
      </c>
      <c r="D25" s="43">
        <v>133.1</v>
      </c>
      <c r="E25" s="43">
        <v>0</v>
      </c>
      <c r="F25" s="44">
        <f t="shared" si="3"/>
        <v>152.54999999999998</v>
      </c>
      <c r="G25" s="44">
        <f t="shared" si="2"/>
        <v>0.15254999999999999</v>
      </c>
    </row>
    <row r="26" spans="1:7" ht="61.5" customHeight="1" x14ac:dyDescent="0.25">
      <c r="A26" s="25" t="s">
        <v>90</v>
      </c>
      <c r="B26" s="23" t="s">
        <v>91</v>
      </c>
      <c r="C26" s="43">
        <v>131.02000000000001</v>
      </c>
      <c r="D26" s="43">
        <v>0</v>
      </c>
      <c r="E26" s="43">
        <v>0</v>
      </c>
      <c r="F26" s="44">
        <f t="shared" si="3"/>
        <v>131.02000000000001</v>
      </c>
      <c r="G26" s="44">
        <f t="shared" si="2"/>
        <v>0.13102</v>
      </c>
    </row>
    <row r="27" spans="1:7" x14ac:dyDescent="0.25">
      <c r="A27" s="25" t="s">
        <v>100</v>
      </c>
      <c r="B27" s="54" t="s">
        <v>101</v>
      </c>
      <c r="C27" s="55">
        <v>0</v>
      </c>
      <c r="D27" s="55">
        <v>84</v>
      </c>
      <c r="E27" s="55">
        <v>0</v>
      </c>
      <c r="F27" s="44">
        <f t="shared" si="3"/>
        <v>84</v>
      </c>
      <c r="G27" s="44">
        <f t="shared" si="2"/>
        <v>8.4000000000000005E-2</v>
      </c>
    </row>
    <row r="28" spans="1:7" x14ac:dyDescent="0.25">
      <c r="A28" s="25" t="s">
        <v>92</v>
      </c>
      <c r="B28" s="54" t="s">
        <v>93</v>
      </c>
      <c r="C28" s="55">
        <v>73.2</v>
      </c>
      <c r="D28" s="55">
        <v>0</v>
      </c>
      <c r="E28" s="55">
        <v>0</v>
      </c>
      <c r="F28" s="44">
        <f t="shared" si="3"/>
        <v>73.2</v>
      </c>
      <c r="G28" s="44">
        <f t="shared" si="2"/>
        <v>7.3200000000000001E-2</v>
      </c>
    </row>
    <row r="29" spans="1:7" x14ac:dyDescent="0.25">
      <c r="A29" s="25" t="s">
        <v>78</v>
      </c>
      <c r="B29" s="23" t="s">
        <v>79</v>
      </c>
      <c r="C29" s="43">
        <v>63.06</v>
      </c>
      <c r="D29" s="43">
        <v>0</v>
      </c>
      <c r="E29" s="43">
        <v>0</v>
      </c>
      <c r="F29" s="44">
        <f t="shared" si="3"/>
        <v>63.06</v>
      </c>
      <c r="G29" s="44">
        <f t="shared" si="2"/>
        <v>6.3060000000000005E-2</v>
      </c>
    </row>
    <row r="30" spans="1:7" ht="28.5" customHeight="1" x14ac:dyDescent="0.25">
      <c r="A30" s="25" t="s">
        <v>116</v>
      </c>
      <c r="B30" s="23" t="s">
        <v>117</v>
      </c>
      <c r="C30" s="43">
        <v>61.9</v>
      </c>
      <c r="D30" s="43">
        <v>0</v>
      </c>
      <c r="E30" s="43">
        <v>0</v>
      </c>
      <c r="F30" s="44">
        <f t="shared" si="3"/>
        <v>61.9</v>
      </c>
      <c r="G30" s="44">
        <f t="shared" si="2"/>
        <v>6.1899999999999997E-2</v>
      </c>
    </row>
    <row r="31" spans="1:7" x14ac:dyDescent="0.25">
      <c r="A31" s="25" t="s">
        <v>110</v>
      </c>
      <c r="B31" s="54" t="s">
        <v>111</v>
      </c>
      <c r="C31" s="55">
        <v>8</v>
      </c>
      <c r="D31" s="55">
        <v>53.35</v>
      </c>
      <c r="E31" s="55">
        <v>0</v>
      </c>
      <c r="F31" s="44">
        <f t="shared" si="3"/>
        <v>61.35</v>
      </c>
      <c r="G31" s="44">
        <f t="shared" si="2"/>
        <v>6.1350000000000002E-2</v>
      </c>
    </row>
    <row r="32" spans="1:7" ht="25.5" x14ac:dyDescent="0.25">
      <c r="A32" s="25" t="s">
        <v>64</v>
      </c>
      <c r="B32" s="54" t="s">
        <v>65</v>
      </c>
      <c r="C32" s="55">
        <v>59.9</v>
      </c>
      <c r="D32" s="55">
        <v>0</v>
      </c>
      <c r="E32" s="55">
        <v>0</v>
      </c>
      <c r="F32" s="44">
        <f t="shared" si="3"/>
        <v>59.9</v>
      </c>
      <c r="G32" s="44">
        <f t="shared" si="2"/>
        <v>5.9900000000000002E-2</v>
      </c>
    </row>
    <row r="33" spans="1:7" ht="49.5" customHeight="1" x14ac:dyDescent="0.25">
      <c r="A33" s="25" t="s">
        <v>126</v>
      </c>
      <c r="B33" s="23" t="s">
        <v>127</v>
      </c>
      <c r="C33" s="43">
        <v>49.7</v>
      </c>
      <c r="D33" s="43">
        <v>0</v>
      </c>
      <c r="E33" s="43">
        <v>0</v>
      </c>
      <c r="F33" s="44">
        <f t="shared" si="3"/>
        <v>49.7</v>
      </c>
      <c r="G33" s="44">
        <f t="shared" si="2"/>
        <v>4.9700000000000001E-2</v>
      </c>
    </row>
    <row r="34" spans="1:7" x14ac:dyDescent="0.25">
      <c r="A34" s="25" t="s">
        <v>108</v>
      </c>
      <c r="B34" s="23" t="s">
        <v>109</v>
      </c>
      <c r="C34" s="43">
        <v>44</v>
      </c>
      <c r="D34" s="43">
        <v>0</v>
      </c>
      <c r="E34" s="43">
        <v>0</v>
      </c>
      <c r="F34" s="44">
        <f t="shared" si="3"/>
        <v>44</v>
      </c>
      <c r="G34" s="44">
        <f t="shared" si="2"/>
        <v>4.3999999999999997E-2</v>
      </c>
    </row>
    <row r="35" spans="1:7" ht="34.5" customHeight="1" x14ac:dyDescent="0.25">
      <c r="A35" s="25" t="s">
        <v>38</v>
      </c>
      <c r="B35" s="54" t="s">
        <v>39</v>
      </c>
      <c r="C35" s="55">
        <v>40.75</v>
      </c>
      <c r="D35" s="55">
        <v>0</v>
      </c>
      <c r="E35" s="55">
        <v>0</v>
      </c>
      <c r="F35" s="44">
        <f t="shared" si="3"/>
        <v>40.75</v>
      </c>
      <c r="G35" s="44">
        <f t="shared" si="2"/>
        <v>4.0750000000000001E-2</v>
      </c>
    </row>
    <row r="36" spans="1:7" ht="41.25" customHeight="1" x14ac:dyDescent="0.25">
      <c r="A36" s="135" t="s">
        <v>154</v>
      </c>
      <c r="B36" s="54" t="s">
        <v>155</v>
      </c>
      <c r="C36" s="55">
        <v>33</v>
      </c>
      <c r="D36" s="55">
        <v>0</v>
      </c>
      <c r="E36" s="55">
        <v>0</v>
      </c>
      <c r="F36" s="44">
        <f t="shared" si="3"/>
        <v>33</v>
      </c>
      <c r="G36" s="62">
        <f t="shared" si="2"/>
        <v>3.3000000000000002E-2</v>
      </c>
    </row>
    <row r="37" spans="1:7" x14ac:dyDescent="0.25">
      <c r="A37" s="135" t="s">
        <v>142</v>
      </c>
      <c r="B37" s="54" t="s">
        <v>143</v>
      </c>
      <c r="C37" s="55">
        <v>11.02</v>
      </c>
      <c r="D37" s="55">
        <v>0</v>
      </c>
      <c r="E37" s="55">
        <v>0</v>
      </c>
      <c r="F37" s="44">
        <f t="shared" si="3"/>
        <v>11.02</v>
      </c>
      <c r="G37" s="44">
        <f t="shared" si="2"/>
        <v>1.102E-2</v>
      </c>
    </row>
    <row r="38" spans="1:7" ht="36" customHeight="1" x14ac:dyDescent="0.25">
      <c r="A38" s="25" t="s">
        <v>74</v>
      </c>
      <c r="B38" s="54" t="s">
        <v>75</v>
      </c>
      <c r="C38" s="55">
        <v>8</v>
      </c>
      <c r="D38" s="55">
        <v>0</v>
      </c>
      <c r="E38" s="55">
        <v>0</v>
      </c>
      <c r="F38" s="44">
        <f t="shared" si="3"/>
        <v>8</v>
      </c>
      <c r="G38" s="44">
        <f t="shared" si="2"/>
        <v>8.0000000000000002E-3</v>
      </c>
    </row>
    <row r="39" spans="1:7" ht="25.5" x14ac:dyDescent="0.25">
      <c r="A39" s="25" t="s">
        <v>96</v>
      </c>
      <c r="B39" s="54" t="s">
        <v>97</v>
      </c>
      <c r="C39" s="55">
        <v>6.6</v>
      </c>
      <c r="D39" s="55">
        <v>0</v>
      </c>
      <c r="E39" s="55">
        <v>0</v>
      </c>
      <c r="F39" s="44">
        <f t="shared" si="3"/>
        <v>6.6</v>
      </c>
      <c r="G39" s="44">
        <f t="shared" ref="G39:G70" si="4">F39/1000</f>
        <v>6.6E-3</v>
      </c>
    </row>
    <row r="40" spans="1:7" x14ac:dyDescent="0.25">
      <c r="A40" s="25" t="s">
        <v>88</v>
      </c>
      <c r="B40" s="23" t="s">
        <v>89</v>
      </c>
      <c r="C40" s="43">
        <v>3.64</v>
      </c>
      <c r="D40" s="43">
        <v>0</v>
      </c>
      <c r="E40" s="43">
        <v>0</v>
      </c>
      <c r="F40" s="44">
        <f t="shared" ref="F40:F71" si="5">SUM(C40:E40)</f>
        <v>3.64</v>
      </c>
      <c r="G40" s="44">
        <f t="shared" si="4"/>
        <v>3.64E-3</v>
      </c>
    </row>
    <row r="41" spans="1:7" x14ac:dyDescent="0.25">
      <c r="A41" s="25" t="s">
        <v>190</v>
      </c>
      <c r="B41" s="23" t="s">
        <v>191</v>
      </c>
      <c r="C41" s="43">
        <v>1</v>
      </c>
      <c r="D41" s="43">
        <v>0</v>
      </c>
      <c r="E41" s="43">
        <v>0</v>
      </c>
      <c r="F41" s="44">
        <f t="shared" si="5"/>
        <v>1</v>
      </c>
      <c r="G41" s="44">
        <f t="shared" si="4"/>
        <v>1E-3</v>
      </c>
    </row>
    <row r="42" spans="1:7" ht="25.5" x14ac:dyDescent="0.25">
      <c r="A42" s="25" t="s">
        <v>194</v>
      </c>
      <c r="B42" s="23" t="s">
        <v>195</v>
      </c>
      <c r="C42" s="43">
        <v>1</v>
      </c>
      <c r="D42" s="43">
        <v>0</v>
      </c>
      <c r="E42" s="43">
        <v>0</v>
      </c>
      <c r="F42" s="44">
        <f t="shared" si="5"/>
        <v>1</v>
      </c>
      <c r="G42" s="44">
        <f t="shared" si="4"/>
        <v>1E-3</v>
      </c>
    </row>
    <row r="43" spans="1:7" x14ac:dyDescent="0.25">
      <c r="A43" s="25" t="s">
        <v>124</v>
      </c>
      <c r="B43" s="54" t="s">
        <v>125</v>
      </c>
      <c r="C43" s="55">
        <v>0.81</v>
      </c>
      <c r="D43" s="55">
        <v>0</v>
      </c>
      <c r="E43" s="55">
        <v>0</v>
      </c>
      <c r="F43" s="44">
        <f t="shared" si="5"/>
        <v>0.81</v>
      </c>
      <c r="G43" s="44">
        <f t="shared" si="4"/>
        <v>8.1000000000000006E-4</v>
      </c>
    </row>
    <row r="44" spans="1:7" ht="25.5" x14ac:dyDescent="0.25">
      <c r="A44" s="135" t="s">
        <v>182</v>
      </c>
      <c r="B44" s="23" t="s">
        <v>183</v>
      </c>
      <c r="C44" s="43">
        <v>0</v>
      </c>
      <c r="D44" s="43">
        <v>0</v>
      </c>
      <c r="E44" s="43">
        <v>0</v>
      </c>
      <c r="F44" s="44">
        <f t="shared" si="5"/>
        <v>0</v>
      </c>
      <c r="G44" s="62">
        <f t="shared" si="4"/>
        <v>0</v>
      </c>
    </row>
    <row r="45" spans="1:7" x14ac:dyDescent="0.25">
      <c r="A45" s="135" t="s">
        <v>136</v>
      </c>
      <c r="B45" s="54" t="s">
        <v>137</v>
      </c>
      <c r="C45" s="55">
        <v>0</v>
      </c>
      <c r="D45" s="55">
        <v>0</v>
      </c>
      <c r="E45" s="55">
        <v>0</v>
      </c>
      <c r="F45" s="44">
        <f t="shared" si="5"/>
        <v>0</v>
      </c>
      <c r="G45" s="62">
        <f t="shared" si="4"/>
        <v>0</v>
      </c>
    </row>
    <row r="46" spans="1:7" x14ac:dyDescent="0.25">
      <c r="A46" s="135" t="s">
        <v>42</v>
      </c>
      <c r="B46" s="54" t="s">
        <v>43</v>
      </c>
      <c r="C46" s="55">
        <v>0</v>
      </c>
      <c r="D46" s="55">
        <v>0</v>
      </c>
      <c r="E46" s="55">
        <v>0</v>
      </c>
      <c r="F46" s="44">
        <f t="shared" si="5"/>
        <v>0</v>
      </c>
      <c r="G46" s="62">
        <f t="shared" si="4"/>
        <v>0</v>
      </c>
    </row>
    <row r="47" spans="1:7" ht="25.5" x14ac:dyDescent="0.25">
      <c r="A47" s="25" t="s">
        <v>52</v>
      </c>
      <c r="B47" s="54" t="s">
        <v>53</v>
      </c>
      <c r="C47" s="55">
        <v>0</v>
      </c>
      <c r="D47" s="55">
        <v>0</v>
      </c>
      <c r="E47" s="55">
        <v>0</v>
      </c>
      <c r="F47" s="44">
        <f t="shared" si="5"/>
        <v>0</v>
      </c>
      <c r="G47" s="44">
        <f t="shared" si="4"/>
        <v>0</v>
      </c>
    </row>
    <row r="48" spans="1:7" x14ac:dyDescent="0.25">
      <c r="A48" s="25" t="s">
        <v>164</v>
      </c>
      <c r="B48" s="54" t="s">
        <v>165</v>
      </c>
      <c r="C48" s="55">
        <v>0</v>
      </c>
      <c r="D48" s="55">
        <v>0</v>
      </c>
      <c r="E48" s="55">
        <v>0</v>
      </c>
      <c r="F48" s="44">
        <f t="shared" si="5"/>
        <v>0</v>
      </c>
      <c r="G48" s="44">
        <f t="shared" si="4"/>
        <v>0</v>
      </c>
    </row>
    <row r="49" spans="1:7" x14ac:dyDescent="0.25">
      <c r="A49" s="25" t="s">
        <v>208</v>
      </c>
      <c r="B49" s="54" t="s">
        <v>209</v>
      </c>
      <c r="C49" s="55">
        <v>0</v>
      </c>
      <c r="D49" s="55">
        <v>0</v>
      </c>
      <c r="E49" s="55">
        <v>0</v>
      </c>
      <c r="F49" s="44">
        <f t="shared" si="5"/>
        <v>0</v>
      </c>
      <c r="G49" s="44">
        <f t="shared" si="4"/>
        <v>0</v>
      </c>
    </row>
    <row r="50" spans="1:7" ht="25.5" x14ac:dyDescent="0.25">
      <c r="A50" s="25" t="s">
        <v>68</v>
      </c>
      <c r="B50" s="54" t="s">
        <v>69</v>
      </c>
      <c r="C50" s="55">
        <v>0</v>
      </c>
      <c r="D50" s="55">
        <v>0</v>
      </c>
      <c r="E50" s="55">
        <v>0</v>
      </c>
      <c r="F50" s="44">
        <f t="shared" si="5"/>
        <v>0</v>
      </c>
      <c r="G50" s="44">
        <f t="shared" si="4"/>
        <v>0</v>
      </c>
    </row>
    <row r="51" spans="1:7" x14ac:dyDescent="0.25">
      <c r="A51" s="25" t="s">
        <v>184</v>
      </c>
      <c r="B51" s="54" t="s">
        <v>185</v>
      </c>
      <c r="C51" s="55">
        <v>0</v>
      </c>
      <c r="D51" s="55">
        <v>0</v>
      </c>
      <c r="E51" s="55">
        <v>0</v>
      </c>
      <c r="F51" s="44">
        <f t="shared" si="5"/>
        <v>0</v>
      </c>
      <c r="G51" s="44">
        <f t="shared" si="4"/>
        <v>0</v>
      </c>
    </row>
    <row r="52" spans="1:7" ht="25.5" x14ac:dyDescent="0.25">
      <c r="A52" s="25" t="s">
        <v>160</v>
      </c>
      <c r="B52" s="54" t="s">
        <v>161</v>
      </c>
      <c r="C52" s="55">
        <v>0</v>
      </c>
      <c r="D52" s="55">
        <v>0</v>
      </c>
      <c r="E52" s="55">
        <v>0</v>
      </c>
      <c r="F52" s="44">
        <f t="shared" si="5"/>
        <v>0</v>
      </c>
      <c r="G52" s="44">
        <f t="shared" si="4"/>
        <v>0</v>
      </c>
    </row>
    <row r="53" spans="1:7" ht="25.5" x14ac:dyDescent="0.25">
      <c r="A53" s="25" t="s">
        <v>192</v>
      </c>
      <c r="B53" s="54" t="s">
        <v>193</v>
      </c>
      <c r="C53" s="55">
        <v>0</v>
      </c>
      <c r="D53" s="55">
        <v>0</v>
      </c>
      <c r="E53" s="55">
        <v>0</v>
      </c>
      <c r="F53" s="44">
        <f t="shared" si="5"/>
        <v>0</v>
      </c>
      <c r="G53" s="44">
        <f t="shared" si="4"/>
        <v>0</v>
      </c>
    </row>
    <row r="54" spans="1:7" ht="26.25" customHeight="1" x14ac:dyDescent="0.25">
      <c r="A54" s="25" t="s">
        <v>104</v>
      </c>
      <c r="B54" s="54" t="s">
        <v>105</v>
      </c>
      <c r="C54" s="55">
        <v>0</v>
      </c>
      <c r="D54" s="55">
        <v>0</v>
      </c>
      <c r="E54" s="55">
        <v>0</v>
      </c>
      <c r="F54" s="44">
        <f t="shared" si="5"/>
        <v>0</v>
      </c>
      <c r="G54" s="44">
        <f t="shared" si="4"/>
        <v>0</v>
      </c>
    </row>
    <row r="55" spans="1:7" ht="41.25" customHeight="1" x14ac:dyDescent="0.25">
      <c r="A55" s="25" t="s">
        <v>76</v>
      </c>
      <c r="B55" s="54" t="s">
        <v>77</v>
      </c>
      <c r="C55" s="55">
        <v>0</v>
      </c>
      <c r="D55" s="55">
        <v>0</v>
      </c>
      <c r="E55" s="55">
        <v>0</v>
      </c>
      <c r="F55" s="44">
        <f t="shared" si="5"/>
        <v>0</v>
      </c>
      <c r="G55" s="44">
        <f t="shared" si="4"/>
        <v>0</v>
      </c>
    </row>
    <row r="56" spans="1:7" ht="25.5" x14ac:dyDescent="0.25">
      <c r="A56" s="25" t="s">
        <v>112</v>
      </c>
      <c r="B56" s="54" t="s">
        <v>113</v>
      </c>
      <c r="C56" s="55">
        <v>0</v>
      </c>
      <c r="D56" s="55">
        <v>0</v>
      </c>
      <c r="E56" s="55">
        <v>0</v>
      </c>
      <c r="F56" s="44">
        <f t="shared" si="5"/>
        <v>0</v>
      </c>
      <c r="G56" s="44">
        <f t="shared" si="4"/>
        <v>0</v>
      </c>
    </row>
    <row r="57" spans="1:7" x14ac:dyDescent="0.25">
      <c r="A57" s="25" t="s">
        <v>146</v>
      </c>
      <c r="B57" s="54" t="s">
        <v>147</v>
      </c>
      <c r="C57" s="55">
        <v>0</v>
      </c>
      <c r="D57" s="55">
        <v>0</v>
      </c>
      <c r="E57" s="55">
        <v>0</v>
      </c>
      <c r="F57" s="44">
        <f t="shared" si="5"/>
        <v>0</v>
      </c>
      <c r="G57" s="44">
        <f t="shared" si="4"/>
        <v>0</v>
      </c>
    </row>
    <row r="58" spans="1:7" ht="25.5" x14ac:dyDescent="0.25">
      <c r="A58" s="25" t="s">
        <v>176</v>
      </c>
      <c r="B58" s="54" t="s">
        <v>177</v>
      </c>
      <c r="C58" s="55">
        <v>0</v>
      </c>
      <c r="D58" s="55">
        <v>0</v>
      </c>
      <c r="E58" s="55">
        <v>0</v>
      </c>
      <c r="F58" s="44">
        <f t="shared" si="5"/>
        <v>0</v>
      </c>
      <c r="G58" s="44">
        <f t="shared" si="4"/>
        <v>0</v>
      </c>
    </row>
    <row r="59" spans="1:7" ht="65.25" customHeight="1" x14ac:dyDescent="0.25">
      <c r="A59" s="25" t="s">
        <v>196</v>
      </c>
      <c r="B59" s="54" t="s">
        <v>197</v>
      </c>
      <c r="C59" s="55">
        <v>0</v>
      </c>
      <c r="D59" s="55">
        <v>0</v>
      </c>
      <c r="E59" s="55">
        <v>0</v>
      </c>
      <c r="F59" s="44">
        <f t="shared" si="5"/>
        <v>0</v>
      </c>
      <c r="G59" s="44">
        <f t="shared" si="4"/>
        <v>0</v>
      </c>
    </row>
    <row r="60" spans="1:7" ht="25.5" x14ac:dyDescent="0.25">
      <c r="A60" s="25" t="s">
        <v>102</v>
      </c>
      <c r="B60" s="54" t="s">
        <v>103</v>
      </c>
      <c r="C60" s="55">
        <v>0</v>
      </c>
      <c r="D60" s="55">
        <v>0</v>
      </c>
      <c r="E60" s="55">
        <v>0</v>
      </c>
      <c r="F60" s="44">
        <f t="shared" si="5"/>
        <v>0</v>
      </c>
      <c r="G60" s="44">
        <f t="shared" si="4"/>
        <v>0</v>
      </c>
    </row>
    <row r="61" spans="1:7" ht="41.25" customHeight="1" x14ac:dyDescent="0.25">
      <c r="A61" s="25" t="s">
        <v>82</v>
      </c>
      <c r="B61" s="54" t="s">
        <v>83</v>
      </c>
      <c r="C61" s="55">
        <v>0</v>
      </c>
      <c r="D61" s="55">
        <v>0</v>
      </c>
      <c r="E61" s="55">
        <v>0</v>
      </c>
      <c r="F61" s="44">
        <f t="shared" si="5"/>
        <v>0</v>
      </c>
      <c r="G61" s="44">
        <f t="shared" si="4"/>
        <v>0</v>
      </c>
    </row>
    <row r="62" spans="1:7" ht="25.5" x14ac:dyDescent="0.25">
      <c r="A62" s="25" t="s">
        <v>134</v>
      </c>
      <c r="B62" s="54" t="s">
        <v>135</v>
      </c>
      <c r="C62" s="55">
        <v>0</v>
      </c>
      <c r="D62" s="55">
        <v>0</v>
      </c>
      <c r="E62" s="55">
        <v>0</v>
      </c>
      <c r="F62" s="44">
        <f t="shared" si="5"/>
        <v>0</v>
      </c>
      <c r="G62" s="44">
        <f t="shared" si="4"/>
        <v>0</v>
      </c>
    </row>
    <row r="63" spans="1:7" ht="25.5" x14ac:dyDescent="0.25">
      <c r="A63" s="25" t="s">
        <v>188</v>
      </c>
      <c r="B63" s="54" t="s">
        <v>189</v>
      </c>
      <c r="C63" s="55">
        <v>0</v>
      </c>
      <c r="D63" s="55">
        <v>0</v>
      </c>
      <c r="E63" s="55">
        <v>0</v>
      </c>
      <c r="F63" s="44">
        <f t="shared" si="5"/>
        <v>0</v>
      </c>
      <c r="G63" s="44">
        <f t="shared" si="4"/>
        <v>0</v>
      </c>
    </row>
    <row r="64" spans="1:7" ht="25.5" x14ac:dyDescent="0.25">
      <c r="A64" s="25" t="s">
        <v>202</v>
      </c>
      <c r="B64" s="54" t="s">
        <v>203</v>
      </c>
      <c r="C64" s="55">
        <v>0</v>
      </c>
      <c r="D64" s="55">
        <v>0</v>
      </c>
      <c r="E64" s="55">
        <v>0</v>
      </c>
      <c r="F64" s="44">
        <f t="shared" si="5"/>
        <v>0</v>
      </c>
      <c r="G64" s="44">
        <f t="shared" si="4"/>
        <v>0</v>
      </c>
    </row>
    <row r="65" spans="1:7" ht="61.5" customHeight="1" x14ac:dyDescent="0.25">
      <c r="A65" s="25" t="s">
        <v>132</v>
      </c>
      <c r="B65" s="23" t="s">
        <v>133</v>
      </c>
      <c r="C65" s="43">
        <v>0</v>
      </c>
      <c r="D65" s="43">
        <v>0</v>
      </c>
      <c r="E65" s="43">
        <v>0</v>
      </c>
      <c r="F65" s="44">
        <f t="shared" si="5"/>
        <v>0</v>
      </c>
      <c r="G65" s="44">
        <f t="shared" si="4"/>
        <v>0</v>
      </c>
    </row>
    <row r="66" spans="1:7" x14ac:dyDescent="0.25">
      <c r="A66" s="25" t="s">
        <v>180</v>
      </c>
      <c r="B66" s="23" t="s">
        <v>181</v>
      </c>
      <c r="C66" s="43">
        <v>0</v>
      </c>
      <c r="D66" s="43">
        <v>0</v>
      </c>
      <c r="E66" s="43">
        <v>0</v>
      </c>
      <c r="F66" s="44">
        <f t="shared" si="5"/>
        <v>0</v>
      </c>
      <c r="G66" s="44">
        <f t="shared" si="4"/>
        <v>0</v>
      </c>
    </row>
    <row r="67" spans="1:7" ht="31.5" customHeight="1" x14ac:dyDescent="0.25">
      <c r="A67" s="25" t="s">
        <v>152</v>
      </c>
      <c r="B67" s="23" t="s">
        <v>153</v>
      </c>
      <c r="C67" s="43">
        <v>0</v>
      </c>
      <c r="D67" s="43">
        <v>0</v>
      </c>
      <c r="E67" s="43">
        <v>0</v>
      </c>
      <c r="F67" s="44">
        <f t="shared" si="5"/>
        <v>0</v>
      </c>
      <c r="G67" s="44">
        <f t="shared" si="4"/>
        <v>0</v>
      </c>
    </row>
    <row r="68" spans="1:7" ht="38.25" x14ac:dyDescent="0.25">
      <c r="A68" s="25" t="s">
        <v>138</v>
      </c>
      <c r="B68" s="23" t="s">
        <v>139</v>
      </c>
      <c r="C68" s="43">
        <v>0</v>
      </c>
      <c r="D68" s="43">
        <v>0</v>
      </c>
      <c r="E68" s="43">
        <v>0</v>
      </c>
      <c r="F68" s="44">
        <f t="shared" si="5"/>
        <v>0</v>
      </c>
      <c r="G68" s="44">
        <f t="shared" si="4"/>
        <v>0</v>
      </c>
    </row>
    <row r="69" spans="1:7" ht="25.5" x14ac:dyDescent="0.25">
      <c r="A69" s="25" t="s">
        <v>206</v>
      </c>
      <c r="B69" s="23" t="s">
        <v>207</v>
      </c>
      <c r="C69" s="43">
        <v>0</v>
      </c>
      <c r="D69" s="43">
        <v>0</v>
      </c>
      <c r="E69" s="43">
        <v>0</v>
      </c>
      <c r="F69" s="44">
        <f t="shared" si="5"/>
        <v>0</v>
      </c>
      <c r="G69" s="44">
        <f t="shared" si="4"/>
        <v>0</v>
      </c>
    </row>
    <row r="70" spans="1:7" ht="36.75" customHeight="1" x14ac:dyDescent="0.25">
      <c r="A70" s="25" t="s">
        <v>210</v>
      </c>
      <c r="B70" s="23" t="s">
        <v>211</v>
      </c>
      <c r="C70" s="43">
        <v>0</v>
      </c>
      <c r="D70" s="43">
        <v>0</v>
      </c>
      <c r="E70" s="43">
        <v>0</v>
      </c>
      <c r="F70" s="44">
        <f t="shared" si="5"/>
        <v>0</v>
      </c>
      <c r="G70" s="44">
        <f t="shared" si="4"/>
        <v>0</v>
      </c>
    </row>
    <row r="71" spans="1:7" ht="25.5" x14ac:dyDescent="0.25">
      <c r="A71" s="25" t="s">
        <v>198</v>
      </c>
      <c r="B71" s="23" t="s">
        <v>199</v>
      </c>
      <c r="C71" s="43">
        <v>0</v>
      </c>
      <c r="D71" s="43">
        <v>0</v>
      </c>
      <c r="E71" s="43">
        <v>0</v>
      </c>
      <c r="F71" s="44">
        <f t="shared" si="5"/>
        <v>0</v>
      </c>
      <c r="G71" s="44">
        <f t="shared" ref="G71:G96" si="6">F71/1000</f>
        <v>0</v>
      </c>
    </row>
    <row r="72" spans="1:7" ht="23.25" customHeight="1" x14ac:dyDescent="0.25">
      <c r="A72" s="25" t="s">
        <v>204</v>
      </c>
      <c r="B72" s="23" t="s">
        <v>205</v>
      </c>
      <c r="C72" s="43">
        <v>0</v>
      </c>
      <c r="D72" s="43">
        <v>0</v>
      </c>
      <c r="E72" s="43">
        <v>0</v>
      </c>
      <c r="F72" s="44">
        <f t="shared" ref="F72:F96" si="7">SUM(C72:E72)</f>
        <v>0</v>
      </c>
      <c r="G72" s="44">
        <f t="shared" si="6"/>
        <v>0</v>
      </c>
    </row>
    <row r="73" spans="1:7" x14ac:dyDescent="0.25">
      <c r="A73" s="25" t="s">
        <v>56</v>
      </c>
      <c r="B73" s="23" t="s">
        <v>57</v>
      </c>
      <c r="C73" s="43">
        <v>0</v>
      </c>
      <c r="D73" s="43">
        <v>0</v>
      </c>
      <c r="E73" s="43">
        <v>0</v>
      </c>
      <c r="F73" s="44">
        <f t="shared" si="7"/>
        <v>0</v>
      </c>
      <c r="G73" s="44">
        <f t="shared" si="6"/>
        <v>0</v>
      </c>
    </row>
    <row r="74" spans="1:7" ht="25.5" x14ac:dyDescent="0.25">
      <c r="A74" s="25" t="s">
        <v>80</v>
      </c>
      <c r="B74" s="23" t="s">
        <v>81</v>
      </c>
      <c r="C74" s="43">
        <v>0</v>
      </c>
      <c r="D74" s="43">
        <v>0</v>
      </c>
      <c r="E74" s="43">
        <v>0</v>
      </c>
      <c r="F74" s="44">
        <f t="shared" si="7"/>
        <v>0</v>
      </c>
      <c r="G74" s="44">
        <f t="shared" si="6"/>
        <v>0</v>
      </c>
    </row>
    <row r="75" spans="1:7" x14ac:dyDescent="0.25">
      <c r="A75" s="25" t="s">
        <v>212</v>
      </c>
      <c r="B75" s="23" t="s">
        <v>213</v>
      </c>
      <c r="C75" s="43">
        <v>0</v>
      </c>
      <c r="D75" s="43">
        <v>0</v>
      </c>
      <c r="E75" s="43">
        <v>0</v>
      </c>
      <c r="F75" s="44">
        <f t="shared" si="7"/>
        <v>0</v>
      </c>
      <c r="G75" s="44">
        <f t="shared" si="6"/>
        <v>0</v>
      </c>
    </row>
    <row r="76" spans="1:7" ht="25.5" x14ac:dyDescent="0.25">
      <c r="A76" s="25" t="s">
        <v>98</v>
      </c>
      <c r="B76" s="23" t="s">
        <v>99</v>
      </c>
      <c r="C76" s="43">
        <v>0</v>
      </c>
      <c r="D76" s="43">
        <v>0</v>
      </c>
      <c r="E76" s="43">
        <v>0</v>
      </c>
      <c r="F76" s="44">
        <f t="shared" si="7"/>
        <v>0</v>
      </c>
      <c r="G76" s="44">
        <f t="shared" si="6"/>
        <v>0</v>
      </c>
    </row>
    <row r="77" spans="1:7" ht="38.25" x14ac:dyDescent="0.25">
      <c r="A77" s="25" t="s">
        <v>140</v>
      </c>
      <c r="B77" s="23" t="s">
        <v>141</v>
      </c>
      <c r="C77" s="43">
        <v>0</v>
      </c>
      <c r="D77" s="43">
        <v>0</v>
      </c>
      <c r="E77" s="43">
        <v>0</v>
      </c>
      <c r="F77" s="44">
        <f t="shared" si="7"/>
        <v>0</v>
      </c>
      <c r="G77" s="44">
        <f t="shared" si="6"/>
        <v>0</v>
      </c>
    </row>
    <row r="78" spans="1:7" ht="25.5" x14ac:dyDescent="0.25">
      <c r="A78" s="25" t="s">
        <v>144</v>
      </c>
      <c r="B78" s="23" t="s">
        <v>145</v>
      </c>
      <c r="C78" s="43">
        <v>0</v>
      </c>
      <c r="D78" s="43">
        <v>0</v>
      </c>
      <c r="E78" s="43">
        <v>0</v>
      </c>
      <c r="F78" s="44">
        <f t="shared" si="7"/>
        <v>0</v>
      </c>
      <c r="G78" s="44">
        <f t="shared" si="6"/>
        <v>0</v>
      </c>
    </row>
    <row r="79" spans="1:7" ht="25.5" x14ac:dyDescent="0.25">
      <c r="A79" s="25" t="s">
        <v>172</v>
      </c>
      <c r="B79" s="23" t="s">
        <v>173</v>
      </c>
      <c r="C79" s="43">
        <v>0</v>
      </c>
      <c r="D79" s="43">
        <v>0</v>
      </c>
      <c r="E79" s="43">
        <v>0</v>
      </c>
      <c r="F79" s="44">
        <f t="shared" si="7"/>
        <v>0</v>
      </c>
      <c r="G79" s="44">
        <f t="shared" si="6"/>
        <v>0</v>
      </c>
    </row>
    <row r="80" spans="1:7" ht="35.25" customHeight="1" x14ac:dyDescent="0.25">
      <c r="A80" s="25" t="s">
        <v>158</v>
      </c>
      <c r="B80" s="23" t="s">
        <v>159</v>
      </c>
      <c r="C80" s="43">
        <v>0</v>
      </c>
      <c r="D80" s="43">
        <v>0</v>
      </c>
      <c r="E80" s="43">
        <v>0</v>
      </c>
      <c r="F80" s="44">
        <f t="shared" si="7"/>
        <v>0</v>
      </c>
      <c r="G80" s="44">
        <f t="shared" si="6"/>
        <v>0</v>
      </c>
    </row>
    <row r="81" spans="1:7" x14ac:dyDescent="0.25">
      <c r="A81" s="25" t="s">
        <v>86</v>
      </c>
      <c r="B81" s="23" t="s">
        <v>87</v>
      </c>
      <c r="C81" s="43">
        <v>0</v>
      </c>
      <c r="D81" s="43">
        <v>0</v>
      </c>
      <c r="E81" s="43">
        <v>0</v>
      </c>
      <c r="F81" s="44">
        <f t="shared" si="7"/>
        <v>0</v>
      </c>
      <c r="G81" s="44">
        <f t="shared" si="6"/>
        <v>0</v>
      </c>
    </row>
    <row r="82" spans="1:7" x14ac:dyDescent="0.25">
      <c r="A82" s="25" t="s">
        <v>156</v>
      </c>
      <c r="B82" s="23" t="s">
        <v>157</v>
      </c>
      <c r="C82" s="43">
        <v>0</v>
      </c>
      <c r="D82" s="43">
        <v>0</v>
      </c>
      <c r="E82" s="43">
        <v>0</v>
      </c>
      <c r="F82" s="44">
        <f t="shared" si="7"/>
        <v>0</v>
      </c>
      <c r="G82" s="44">
        <f t="shared" si="6"/>
        <v>0</v>
      </c>
    </row>
    <row r="83" spans="1:7" x14ac:dyDescent="0.25">
      <c r="A83" s="25" t="s">
        <v>106</v>
      </c>
      <c r="B83" s="23" t="s">
        <v>107</v>
      </c>
      <c r="C83" s="43">
        <v>0</v>
      </c>
      <c r="D83" s="43">
        <v>0</v>
      </c>
      <c r="E83" s="43">
        <v>0</v>
      </c>
      <c r="F83" s="44">
        <f t="shared" si="7"/>
        <v>0</v>
      </c>
      <c r="G83" s="44">
        <f t="shared" si="6"/>
        <v>0</v>
      </c>
    </row>
    <row r="84" spans="1:7" ht="25.5" x14ac:dyDescent="0.25">
      <c r="A84" s="25" t="s">
        <v>162</v>
      </c>
      <c r="B84" s="23" t="s">
        <v>163</v>
      </c>
      <c r="C84" s="43">
        <v>0</v>
      </c>
      <c r="D84" s="43">
        <v>0</v>
      </c>
      <c r="E84" s="43">
        <v>0</v>
      </c>
      <c r="F84" s="44">
        <f t="shared" si="7"/>
        <v>0</v>
      </c>
      <c r="G84" s="44">
        <f t="shared" si="6"/>
        <v>0</v>
      </c>
    </row>
    <row r="85" spans="1:7" ht="25.5" x14ac:dyDescent="0.25">
      <c r="A85" s="25" t="s">
        <v>148</v>
      </c>
      <c r="B85" s="23" t="s">
        <v>149</v>
      </c>
      <c r="C85" s="43">
        <v>0</v>
      </c>
      <c r="D85" s="43">
        <v>0</v>
      </c>
      <c r="E85" s="43">
        <v>0</v>
      </c>
      <c r="F85" s="44">
        <f t="shared" si="7"/>
        <v>0</v>
      </c>
      <c r="G85" s="44">
        <f t="shared" si="6"/>
        <v>0</v>
      </c>
    </row>
    <row r="86" spans="1:7" ht="25.5" x14ac:dyDescent="0.25">
      <c r="A86" s="25" t="s">
        <v>118</v>
      </c>
      <c r="B86" s="23" t="s">
        <v>119</v>
      </c>
      <c r="C86" s="43">
        <v>0</v>
      </c>
      <c r="D86" s="43">
        <v>0</v>
      </c>
      <c r="E86" s="43">
        <v>0</v>
      </c>
      <c r="F86" s="44">
        <f t="shared" si="7"/>
        <v>0</v>
      </c>
      <c r="G86" s="44">
        <f t="shared" si="6"/>
        <v>0</v>
      </c>
    </row>
    <row r="87" spans="1:7" ht="25.5" x14ac:dyDescent="0.25">
      <c r="A87" s="25" t="s">
        <v>130</v>
      </c>
      <c r="B87" s="23" t="s">
        <v>131</v>
      </c>
      <c r="C87" s="43">
        <v>0</v>
      </c>
      <c r="D87" s="43">
        <v>0</v>
      </c>
      <c r="E87" s="43">
        <v>0</v>
      </c>
      <c r="F87" s="44">
        <f t="shared" si="7"/>
        <v>0</v>
      </c>
      <c r="G87" s="44">
        <f t="shared" si="6"/>
        <v>0</v>
      </c>
    </row>
    <row r="88" spans="1:7" x14ac:dyDescent="0.25">
      <c r="A88" s="25" t="s">
        <v>174</v>
      </c>
      <c r="B88" s="23" t="s">
        <v>175</v>
      </c>
      <c r="C88" s="43">
        <v>0</v>
      </c>
      <c r="D88" s="43">
        <v>0</v>
      </c>
      <c r="E88" s="43">
        <v>0</v>
      </c>
      <c r="F88" s="44">
        <f t="shared" si="7"/>
        <v>0</v>
      </c>
      <c r="G88" s="44">
        <f t="shared" si="6"/>
        <v>0</v>
      </c>
    </row>
    <row r="89" spans="1:7" x14ac:dyDescent="0.25">
      <c r="A89" s="25" t="s">
        <v>60</v>
      </c>
      <c r="B89" s="23" t="s">
        <v>61</v>
      </c>
      <c r="C89" s="43">
        <v>0</v>
      </c>
      <c r="D89" s="43">
        <v>0</v>
      </c>
      <c r="E89" s="43">
        <v>0</v>
      </c>
      <c r="F89" s="44">
        <f t="shared" si="7"/>
        <v>0</v>
      </c>
      <c r="G89" s="44">
        <f t="shared" si="6"/>
        <v>0</v>
      </c>
    </row>
    <row r="90" spans="1:7" ht="25.5" x14ac:dyDescent="0.25">
      <c r="A90" s="25" t="s">
        <v>186</v>
      </c>
      <c r="B90" s="23" t="s">
        <v>187</v>
      </c>
      <c r="C90" s="43">
        <v>0</v>
      </c>
      <c r="D90" s="43">
        <v>0</v>
      </c>
      <c r="E90" s="43">
        <v>0</v>
      </c>
      <c r="F90" s="44">
        <f t="shared" si="7"/>
        <v>0</v>
      </c>
      <c r="G90" s="44">
        <f t="shared" si="6"/>
        <v>0</v>
      </c>
    </row>
    <row r="91" spans="1:7" ht="25.5" x14ac:dyDescent="0.25">
      <c r="A91" s="25" t="s">
        <v>72</v>
      </c>
      <c r="B91" s="23" t="s">
        <v>73</v>
      </c>
      <c r="C91" s="43">
        <v>0</v>
      </c>
      <c r="D91" s="43">
        <v>0</v>
      </c>
      <c r="E91" s="43">
        <v>0</v>
      </c>
      <c r="F91" s="44">
        <f t="shared" si="7"/>
        <v>0</v>
      </c>
      <c r="G91" s="44">
        <f t="shared" si="6"/>
        <v>0</v>
      </c>
    </row>
    <row r="92" spans="1:7" ht="37.5" customHeight="1" x14ac:dyDescent="0.25">
      <c r="A92" s="25" t="s">
        <v>170</v>
      </c>
      <c r="B92" s="23" t="s">
        <v>171</v>
      </c>
      <c r="C92" s="43">
        <v>0</v>
      </c>
      <c r="D92" s="43">
        <v>0</v>
      </c>
      <c r="E92" s="43">
        <v>0</v>
      </c>
      <c r="F92" s="44">
        <f t="shared" si="7"/>
        <v>0</v>
      </c>
      <c r="G92" s="44">
        <f t="shared" si="6"/>
        <v>0</v>
      </c>
    </row>
    <row r="93" spans="1:7" ht="25.5" x14ac:dyDescent="0.25">
      <c r="A93" s="25" t="s">
        <v>178</v>
      </c>
      <c r="B93" s="23" t="s">
        <v>179</v>
      </c>
      <c r="C93" s="43">
        <v>0</v>
      </c>
      <c r="D93" s="43">
        <v>0</v>
      </c>
      <c r="E93" s="43">
        <v>0</v>
      </c>
      <c r="F93" s="44">
        <f t="shared" si="7"/>
        <v>0</v>
      </c>
      <c r="G93" s="44">
        <f t="shared" si="6"/>
        <v>0</v>
      </c>
    </row>
    <row r="94" spans="1:7" ht="37.5" customHeight="1" x14ac:dyDescent="0.25">
      <c r="A94" s="25" t="s">
        <v>122</v>
      </c>
      <c r="B94" s="23" t="s">
        <v>123</v>
      </c>
      <c r="C94" s="43">
        <v>0</v>
      </c>
      <c r="D94" s="43">
        <v>0</v>
      </c>
      <c r="E94" s="43">
        <v>0</v>
      </c>
      <c r="F94" s="44">
        <f t="shared" si="7"/>
        <v>0</v>
      </c>
      <c r="G94" s="44">
        <f t="shared" si="6"/>
        <v>0</v>
      </c>
    </row>
    <row r="95" spans="1:7" x14ac:dyDescent="0.25">
      <c r="A95" s="25" t="s">
        <v>200</v>
      </c>
      <c r="B95" s="23" t="s">
        <v>201</v>
      </c>
      <c r="C95" s="43">
        <v>0</v>
      </c>
      <c r="D95" s="43">
        <v>0</v>
      </c>
      <c r="E95" s="43">
        <v>0</v>
      </c>
      <c r="F95" s="44">
        <f t="shared" si="7"/>
        <v>0</v>
      </c>
      <c r="G95" s="44">
        <f t="shared" si="6"/>
        <v>0</v>
      </c>
    </row>
    <row r="96" spans="1:7" ht="38.25" x14ac:dyDescent="0.25">
      <c r="A96" s="25" t="s">
        <v>168</v>
      </c>
      <c r="B96" s="23" t="s">
        <v>169</v>
      </c>
      <c r="C96" s="43">
        <v>0</v>
      </c>
      <c r="D96" s="43">
        <v>0</v>
      </c>
      <c r="E96" s="43">
        <v>0</v>
      </c>
      <c r="F96" s="44">
        <f t="shared" si="7"/>
        <v>0</v>
      </c>
      <c r="G96" s="44">
        <f t="shared" si="6"/>
        <v>0</v>
      </c>
    </row>
    <row r="98" spans="2:2" x14ac:dyDescent="0.25">
      <c r="B98" s="60"/>
    </row>
  </sheetData>
  <autoFilter ref="B6:F6" xr:uid="{2DB5464B-D2FE-40F8-887B-78D5AB967667}">
    <sortState xmlns:xlrd2="http://schemas.microsoft.com/office/spreadsheetml/2017/richdata2" ref="B7:F118">
      <sortCondition descending="1" ref="F6"/>
    </sortState>
  </autoFilter>
  <sortState xmlns:xlrd2="http://schemas.microsoft.com/office/spreadsheetml/2017/richdata2" ref="A8:G96">
    <sortCondition descending="1" ref="G8:G96"/>
  </sortState>
  <mergeCells count="1">
    <mergeCell ref="B2:M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2DC53-9400-4B99-B698-B36CDEB3CB9F}">
  <dimension ref="A1:X98"/>
  <sheetViews>
    <sheetView zoomScale="85" zoomScaleNormal="85" workbookViewId="0">
      <selection activeCell="A15" sqref="A15"/>
    </sheetView>
  </sheetViews>
  <sheetFormatPr baseColWidth="10" defaultColWidth="11.5703125" defaultRowHeight="15" x14ac:dyDescent="0.25"/>
  <cols>
    <col min="1" max="1" width="6.5703125" style="25" customWidth="1"/>
    <col min="2" max="2" width="41" style="14" customWidth="1"/>
    <col min="3" max="16" width="11.7109375" style="14" bestFit="1" customWidth="1"/>
    <col min="17" max="17" width="12.7109375" style="14" bestFit="1" customWidth="1"/>
    <col min="18" max="18" width="11.7109375" style="14" bestFit="1" customWidth="1"/>
    <col min="19" max="16384" width="11.5703125" style="14"/>
  </cols>
  <sheetData>
    <row r="1" spans="1:24" ht="15.75" thickBot="1" x14ac:dyDescent="0.3">
      <c r="A1" s="24"/>
    </row>
    <row r="2" spans="1:24" ht="14.45" customHeight="1" x14ac:dyDescent="0.25">
      <c r="A2" s="24"/>
      <c r="B2" s="120" t="s">
        <v>28</v>
      </c>
      <c r="C2" s="121"/>
      <c r="D2" s="121"/>
      <c r="E2" s="121"/>
      <c r="F2" s="121"/>
      <c r="G2" s="121"/>
      <c r="H2" s="121"/>
      <c r="I2" s="121"/>
      <c r="J2" s="121"/>
      <c r="K2" s="121"/>
      <c r="L2" s="121"/>
      <c r="M2" s="121"/>
      <c r="N2" s="121"/>
      <c r="O2" s="121"/>
      <c r="P2" s="121"/>
      <c r="Q2" s="121"/>
      <c r="R2" s="121"/>
      <c r="S2" s="121"/>
      <c r="T2" s="121"/>
      <c r="U2" s="121"/>
      <c r="V2" s="121"/>
      <c r="W2" s="121"/>
      <c r="X2" s="122"/>
    </row>
    <row r="3" spans="1:24" x14ac:dyDescent="0.25">
      <c r="A3" s="24"/>
      <c r="B3" s="123"/>
      <c r="C3" s="124"/>
      <c r="D3" s="124"/>
      <c r="E3" s="124"/>
      <c r="F3" s="124"/>
      <c r="G3" s="124"/>
      <c r="H3" s="124"/>
      <c r="I3" s="124"/>
      <c r="J3" s="124"/>
      <c r="K3" s="124"/>
      <c r="L3" s="124"/>
      <c r="M3" s="124"/>
      <c r="N3" s="124"/>
      <c r="O3" s="124"/>
      <c r="P3" s="124"/>
      <c r="Q3" s="124"/>
      <c r="R3" s="124"/>
      <c r="S3" s="124"/>
      <c r="T3" s="124"/>
      <c r="U3" s="124"/>
      <c r="V3" s="124"/>
      <c r="W3" s="124"/>
      <c r="X3" s="125"/>
    </row>
    <row r="4" spans="1:24" ht="15.75" thickBot="1" x14ac:dyDescent="0.3">
      <c r="A4" s="24"/>
      <c r="B4" s="126"/>
      <c r="C4" s="127"/>
      <c r="D4" s="127"/>
      <c r="E4" s="127"/>
      <c r="F4" s="127"/>
      <c r="G4" s="127"/>
      <c r="H4" s="127"/>
      <c r="I4" s="127"/>
      <c r="J4" s="127"/>
      <c r="K4" s="127"/>
      <c r="L4" s="127"/>
      <c r="M4" s="127"/>
      <c r="N4" s="127"/>
      <c r="O4" s="127"/>
      <c r="P4" s="127"/>
      <c r="Q4" s="127"/>
      <c r="R4" s="127"/>
      <c r="S4" s="127"/>
      <c r="T4" s="127"/>
      <c r="U4" s="127"/>
      <c r="V4" s="127"/>
      <c r="W4" s="127"/>
      <c r="X4" s="128"/>
    </row>
    <row r="5" spans="1:24" s="24" customFormat="1" x14ac:dyDescent="0.25">
      <c r="A5" s="25"/>
      <c r="C5" s="24" t="s">
        <v>537</v>
      </c>
      <c r="D5" s="24" t="s">
        <v>538</v>
      </c>
      <c r="E5" s="24" t="s">
        <v>539</v>
      </c>
      <c r="F5" s="24" t="s">
        <v>540</v>
      </c>
      <c r="G5" s="24" t="s">
        <v>541</v>
      </c>
      <c r="H5" s="24" t="s">
        <v>542</v>
      </c>
      <c r="I5" s="24" t="s">
        <v>543</v>
      </c>
      <c r="J5" s="24" t="s">
        <v>544</v>
      </c>
      <c r="K5" s="24" t="s">
        <v>545</v>
      </c>
      <c r="L5" s="24" t="s">
        <v>546</v>
      </c>
      <c r="M5" s="24" t="s">
        <v>547</v>
      </c>
      <c r="N5" s="24" t="s">
        <v>548</v>
      </c>
      <c r="O5" s="24" t="s">
        <v>549</v>
      </c>
      <c r="P5" s="24" t="s">
        <v>550</v>
      </c>
    </row>
    <row r="6" spans="1:24" ht="140.25" x14ac:dyDescent="0.25">
      <c r="B6" s="30" t="s">
        <v>29</v>
      </c>
      <c r="C6" s="30" t="s">
        <v>551</v>
      </c>
      <c r="D6" s="30" t="s">
        <v>552</v>
      </c>
      <c r="E6" s="30" t="s">
        <v>553</v>
      </c>
      <c r="F6" s="30" t="s">
        <v>554</v>
      </c>
      <c r="G6" s="30" t="s">
        <v>555</v>
      </c>
      <c r="H6" s="30" t="s">
        <v>556</v>
      </c>
      <c r="I6" s="30" t="s">
        <v>557</v>
      </c>
      <c r="J6" s="30" t="s">
        <v>558</v>
      </c>
      <c r="K6" s="30" t="s">
        <v>559</v>
      </c>
      <c r="L6" s="30" t="s">
        <v>560</v>
      </c>
      <c r="M6" s="30" t="s">
        <v>561</v>
      </c>
      <c r="N6" s="30" t="s">
        <v>562</v>
      </c>
      <c r="O6" s="30" t="s">
        <v>563</v>
      </c>
      <c r="P6" s="30" t="s">
        <v>564</v>
      </c>
      <c r="Q6" s="31" t="s">
        <v>33</v>
      </c>
      <c r="R6" s="31" t="s">
        <v>34</v>
      </c>
    </row>
    <row r="7" spans="1:24" x14ac:dyDescent="0.25">
      <c r="B7" s="20" t="s">
        <v>35</v>
      </c>
      <c r="C7" s="63">
        <f>SUM(C8:C96)</f>
        <v>0</v>
      </c>
      <c r="D7" s="63">
        <f t="shared" ref="D7:P7" si="0">SUM(D8:D96)</f>
        <v>316484.44000000006</v>
      </c>
      <c r="E7" s="63">
        <f t="shared" si="0"/>
        <v>55.4</v>
      </c>
      <c r="F7" s="63">
        <f t="shared" si="0"/>
        <v>7526.2</v>
      </c>
      <c r="G7" s="63">
        <f t="shared" si="0"/>
        <v>12291.5</v>
      </c>
      <c r="H7" s="63">
        <f t="shared" si="0"/>
        <v>2656</v>
      </c>
      <c r="I7" s="63">
        <f t="shared" si="0"/>
        <v>35352.6</v>
      </c>
      <c r="J7" s="63">
        <f t="shared" si="0"/>
        <v>220915.25999999998</v>
      </c>
      <c r="K7" s="63">
        <f t="shared" si="0"/>
        <v>22345.239999999998</v>
      </c>
      <c r="L7" s="63">
        <f t="shared" si="0"/>
        <v>989.8</v>
      </c>
      <c r="M7" s="63">
        <f t="shared" si="0"/>
        <v>132264.08999999997</v>
      </c>
      <c r="N7" s="63">
        <f t="shared" si="0"/>
        <v>140</v>
      </c>
      <c r="O7" s="63">
        <f t="shared" si="0"/>
        <v>410629.01</v>
      </c>
      <c r="P7" s="63">
        <f t="shared" si="0"/>
        <v>0</v>
      </c>
      <c r="Q7" s="64">
        <f t="shared" ref="Q7:Q38" si="1">SUM(C7:P7)</f>
        <v>1161649.54</v>
      </c>
      <c r="R7" s="64">
        <f t="shared" ref="R7:R38" si="2">Q7/1000</f>
        <v>1161.6495400000001</v>
      </c>
    </row>
    <row r="8" spans="1:24" ht="25.5" x14ac:dyDescent="0.25">
      <c r="A8" s="135" t="s">
        <v>40</v>
      </c>
      <c r="B8" s="23" t="s">
        <v>41</v>
      </c>
      <c r="C8" s="63">
        <v>0</v>
      </c>
      <c r="D8" s="63">
        <v>227789.19</v>
      </c>
      <c r="E8" s="63">
        <v>0</v>
      </c>
      <c r="F8" s="63"/>
      <c r="G8" s="63">
        <v>5931</v>
      </c>
      <c r="H8" s="63">
        <v>0</v>
      </c>
      <c r="I8" s="63">
        <v>1792</v>
      </c>
      <c r="J8" s="63">
        <v>3881</v>
      </c>
      <c r="K8" s="63">
        <v>0</v>
      </c>
      <c r="L8" s="63">
        <v>0</v>
      </c>
      <c r="M8" s="63">
        <v>40884</v>
      </c>
      <c r="N8" s="63">
        <v>0</v>
      </c>
      <c r="O8" s="63">
        <v>410582.01</v>
      </c>
      <c r="P8" s="63">
        <v>0</v>
      </c>
      <c r="Q8" s="64">
        <f t="shared" si="1"/>
        <v>690859.2</v>
      </c>
      <c r="R8" s="64">
        <f t="shared" si="2"/>
        <v>690.85919999999999</v>
      </c>
    </row>
    <row r="9" spans="1:24" ht="25.5" x14ac:dyDescent="0.25">
      <c r="A9" s="135" t="s">
        <v>46</v>
      </c>
      <c r="B9" s="23" t="s">
        <v>47</v>
      </c>
      <c r="C9" s="63">
        <v>0</v>
      </c>
      <c r="D9" s="63">
        <v>0</v>
      </c>
      <c r="E9" s="63">
        <v>0</v>
      </c>
      <c r="F9" s="63">
        <v>49</v>
      </c>
      <c r="G9" s="63">
        <v>3522</v>
      </c>
      <c r="H9" s="63">
        <v>2342</v>
      </c>
      <c r="I9" s="63">
        <v>774.88</v>
      </c>
      <c r="J9" s="63">
        <v>160273.78</v>
      </c>
      <c r="K9" s="63">
        <v>12639.67</v>
      </c>
      <c r="L9" s="63">
        <v>989.8</v>
      </c>
      <c r="M9" s="63">
        <v>17236.89</v>
      </c>
      <c r="N9" s="63">
        <v>0</v>
      </c>
      <c r="O9" s="63">
        <v>0</v>
      </c>
      <c r="P9" s="63">
        <v>0</v>
      </c>
      <c r="Q9" s="64">
        <f t="shared" si="1"/>
        <v>197828.02000000002</v>
      </c>
      <c r="R9" s="64">
        <f t="shared" si="2"/>
        <v>197.82802000000001</v>
      </c>
    </row>
    <row r="10" spans="1:24" ht="25.5" x14ac:dyDescent="0.25">
      <c r="A10" s="135" t="s">
        <v>56</v>
      </c>
      <c r="B10" s="54" t="s">
        <v>57</v>
      </c>
      <c r="C10" s="65">
        <v>0</v>
      </c>
      <c r="D10" s="65">
        <v>81198.81</v>
      </c>
      <c r="E10" s="65">
        <v>0</v>
      </c>
      <c r="F10" s="65"/>
      <c r="G10" s="65">
        <v>0</v>
      </c>
      <c r="H10" s="65">
        <v>0</v>
      </c>
      <c r="I10" s="65">
        <v>6.12</v>
      </c>
      <c r="J10" s="65">
        <v>0</v>
      </c>
      <c r="K10" s="65">
        <v>0</v>
      </c>
      <c r="L10" s="65">
        <v>0</v>
      </c>
      <c r="M10" s="65">
        <v>0</v>
      </c>
      <c r="N10" s="65">
        <v>0</v>
      </c>
      <c r="O10" s="63">
        <v>0</v>
      </c>
      <c r="P10" s="63">
        <v>0</v>
      </c>
      <c r="Q10" s="64">
        <f t="shared" si="1"/>
        <v>81204.929999999993</v>
      </c>
      <c r="R10" s="64">
        <f t="shared" si="2"/>
        <v>81.20492999999999</v>
      </c>
    </row>
    <row r="11" spans="1:24" ht="36.75" customHeight="1" x14ac:dyDescent="0.25">
      <c r="A11" s="135" t="s">
        <v>58</v>
      </c>
      <c r="B11" s="54" t="s">
        <v>59</v>
      </c>
      <c r="C11" s="65">
        <v>0</v>
      </c>
      <c r="D11" s="65">
        <v>0</v>
      </c>
      <c r="E11" s="65">
        <v>0</v>
      </c>
      <c r="F11" s="65">
        <v>7227</v>
      </c>
      <c r="G11" s="65">
        <v>162.5</v>
      </c>
      <c r="H11" s="65">
        <v>0</v>
      </c>
      <c r="I11" s="65">
        <v>0</v>
      </c>
      <c r="J11" s="65">
        <v>16907.310000000001</v>
      </c>
      <c r="K11" s="65">
        <v>713.2</v>
      </c>
      <c r="L11" s="65">
        <v>0</v>
      </c>
      <c r="M11" s="65">
        <v>48791.45</v>
      </c>
      <c r="N11" s="65">
        <v>0</v>
      </c>
      <c r="O11" s="63">
        <v>0</v>
      </c>
      <c r="P11" s="63">
        <v>0</v>
      </c>
      <c r="Q11" s="64">
        <f t="shared" si="1"/>
        <v>73801.459999999992</v>
      </c>
      <c r="R11" s="64">
        <f t="shared" si="2"/>
        <v>73.801459999999992</v>
      </c>
    </row>
    <row r="12" spans="1:24" ht="36" customHeight="1" x14ac:dyDescent="0.25">
      <c r="A12" s="135" t="s">
        <v>64</v>
      </c>
      <c r="B12" s="54" t="s">
        <v>65</v>
      </c>
      <c r="C12" s="65">
        <v>0</v>
      </c>
      <c r="D12" s="65">
        <v>0</v>
      </c>
      <c r="E12" s="65">
        <v>0</v>
      </c>
      <c r="F12" s="65">
        <v>4.2</v>
      </c>
      <c r="G12" s="65">
        <v>0</v>
      </c>
      <c r="H12" s="65">
        <v>0</v>
      </c>
      <c r="I12" s="65">
        <v>31282</v>
      </c>
      <c r="J12" s="65">
        <v>0</v>
      </c>
      <c r="K12" s="65">
        <v>5461.76</v>
      </c>
      <c r="L12" s="65">
        <v>0</v>
      </c>
      <c r="M12" s="65">
        <v>1075.2</v>
      </c>
      <c r="N12" s="65">
        <v>0</v>
      </c>
      <c r="O12" s="63">
        <v>0</v>
      </c>
      <c r="P12" s="63">
        <v>0</v>
      </c>
      <c r="Q12" s="64">
        <f t="shared" si="1"/>
        <v>37823.159999999996</v>
      </c>
      <c r="R12" s="64">
        <f t="shared" si="2"/>
        <v>37.823159999999994</v>
      </c>
    </row>
    <row r="13" spans="1:24" ht="46.5" customHeight="1" x14ac:dyDescent="0.25">
      <c r="A13" s="135" t="s">
        <v>54</v>
      </c>
      <c r="B13" s="54" t="s">
        <v>55</v>
      </c>
      <c r="C13" s="65">
        <v>0</v>
      </c>
      <c r="D13" s="65">
        <v>1772.7</v>
      </c>
      <c r="E13" s="65">
        <v>0</v>
      </c>
      <c r="F13" s="65">
        <v>21</v>
      </c>
      <c r="G13" s="65">
        <v>2447</v>
      </c>
      <c r="H13" s="65">
        <v>3</v>
      </c>
      <c r="I13" s="65">
        <v>1375</v>
      </c>
      <c r="J13" s="65">
        <v>22723</v>
      </c>
      <c r="K13" s="65">
        <v>650</v>
      </c>
      <c r="L13" s="65">
        <v>0</v>
      </c>
      <c r="M13" s="65">
        <v>1265</v>
      </c>
      <c r="N13" s="65">
        <v>140</v>
      </c>
      <c r="O13" s="63">
        <v>0</v>
      </c>
      <c r="P13" s="63">
        <v>0</v>
      </c>
      <c r="Q13" s="64">
        <f t="shared" si="1"/>
        <v>30396.7</v>
      </c>
      <c r="R13" s="64">
        <f t="shared" si="2"/>
        <v>30.396699999999999</v>
      </c>
    </row>
    <row r="14" spans="1:24" ht="51" x14ac:dyDescent="0.25">
      <c r="A14" s="135" t="s">
        <v>76</v>
      </c>
      <c r="B14" s="54" t="s">
        <v>77</v>
      </c>
      <c r="C14" s="65">
        <v>0</v>
      </c>
      <c r="D14" s="65">
        <v>0</v>
      </c>
      <c r="E14" s="65">
        <v>0</v>
      </c>
      <c r="F14" s="65"/>
      <c r="G14" s="65">
        <v>0</v>
      </c>
      <c r="H14" s="65">
        <v>0</v>
      </c>
      <c r="I14" s="65">
        <v>0</v>
      </c>
      <c r="J14" s="65">
        <v>0</v>
      </c>
      <c r="K14" s="65">
        <v>0</v>
      </c>
      <c r="L14" s="65">
        <v>0</v>
      </c>
      <c r="M14" s="65">
        <v>21803</v>
      </c>
      <c r="N14" s="65">
        <v>0</v>
      </c>
      <c r="O14" s="63">
        <v>47</v>
      </c>
      <c r="P14" s="63">
        <v>0</v>
      </c>
      <c r="Q14" s="64">
        <f t="shared" si="1"/>
        <v>21850</v>
      </c>
      <c r="R14" s="64">
        <f t="shared" si="2"/>
        <v>21.85</v>
      </c>
    </row>
    <row r="15" spans="1:24" ht="48.75" customHeight="1" x14ac:dyDescent="0.25">
      <c r="A15" s="135" t="s">
        <v>80</v>
      </c>
      <c r="B15" s="54" t="s">
        <v>81</v>
      </c>
      <c r="C15" s="65">
        <v>0</v>
      </c>
      <c r="D15" s="65">
        <v>0</v>
      </c>
      <c r="E15" s="65">
        <v>0</v>
      </c>
      <c r="F15" s="65"/>
      <c r="G15" s="65">
        <v>0</v>
      </c>
      <c r="H15" s="65">
        <v>0</v>
      </c>
      <c r="I15" s="65">
        <v>0</v>
      </c>
      <c r="J15" s="65">
        <v>4880</v>
      </c>
      <c r="K15" s="65">
        <v>0</v>
      </c>
      <c r="L15" s="65">
        <v>0</v>
      </c>
      <c r="M15" s="65">
        <v>0</v>
      </c>
      <c r="N15" s="65">
        <v>0</v>
      </c>
      <c r="O15" s="63">
        <v>0</v>
      </c>
      <c r="P15" s="63">
        <v>0</v>
      </c>
      <c r="Q15" s="64">
        <f t="shared" si="1"/>
        <v>4880</v>
      </c>
      <c r="R15" s="64">
        <f t="shared" si="2"/>
        <v>4.88</v>
      </c>
    </row>
    <row r="16" spans="1:24" ht="25.5" x14ac:dyDescent="0.25">
      <c r="A16" s="135" t="s">
        <v>36</v>
      </c>
      <c r="B16" s="23" t="s">
        <v>37</v>
      </c>
      <c r="C16" s="63">
        <v>0</v>
      </c>
      <c r="D16" s="63">
        <v>0</v>
      </c>
      <c r="E16" s="63">
        <v>0</v>
      </c>
      <c r="F16" s="63"/>
      <c r="G16" s="63">
        <v>0</v>
      </c>
      <c r="H16" s="63">
        <v>0</v>
      </c>
      <c r="I16" s="63">
        <v>0</v>
      </c>
      <c r="J16" s="63">
        <v>4710</v>
      </c>
      <c r="K16" s="63">
        <v>0</v>
      </c>
      <c r="L16" s="63">
        <v>0</v>
      </c>
      <c r="M16" s="63">
        <v>0</v>
      </c>
      <c r="N16" s="63">
        <v>0</v>
      </c>
      <c r="O16" s="63">
        <v>0</v>
      </c>
      <c r="P16" s="63">
        <v>0</v>
      </c>
      <c r="Q16" s="64">
        <f t="shared" si="1"/>
        <v>4710</v>
      </c>
      <c r="R16" s="64">
        <f t="shared" si="2"/>
        <v>4.71</v>
      </c>
    </row>
    <row r="17" spans="1:18" ht="38.25" x14ac:dyDescent="0.25">
      <c r="A17" s="135" t="s">
        <v>98</v>
      </c>
      <c r="B17" s="54" t="s">
        <v>99</v>
      </c>
      <c r="C17" s="65">
        <v>0</v>
      </c>
      <c r="D17" s="65">
        <v>0</v>
      </c>
      <c r="E17" s="65">
        <v>0</v>
      </c>
      <c r="F17" s="65"/>
      <c r="G17" s="65">
        <v>0</v>
      </c>
      <c r="H17" s="65">
        <v>0</v>
      </c>
      <c r="I17" s="65">
        <v>0</v>
      </c>
      <c r="J17" s="65">
        <v>1695</v>
      </c>
      <c r="K17" s="65">
        <v>1770</v>
      </c>
      <c r="L17" s="65">
        <v>0</v>
      </c>
      <c r="M17" s="65">
        <v>0</v>
      </c>
      <c r="N17" s="65">
        <v>0</v>
      </c>
      <c r="O17" s="63">
        <v>0</v>
      </c>
      <c r="P17" s="63">
        <v>0</v>
      </c>
      <c r="Q17" s="64">
        <f t="shared" si="1"/>
        <v>3465</v>
      </c>
      <c r="R17" s="64">
        <f t="shared" si="2"/>
        <v>3.4649999999999999</v>
      </c>
    </row>
    <row r="18" spans="1:18" ht="38.25" x14ac:dyDescent="0.25">
      <c r="A18" s="135" t="s">
        <v>50</v>
      </c>
      <c r="B18" s="54" t="s">
        <v>51</v>
      </c>
      <c r="C18" s="65">
        <v>0</v>
      </c>
      <c r="D18" s="65">
        <v>1623.95</v>
      </c>
      <c r="E18" s="65">
        <v>0</v>
      </c>
      <c r="F18" s="65"/>
      <c r="G18" s="65">
        <v>0</v>
      </c>
      <c r="H18" s="65">
        <v>0</v>
      </c>
      <c r="I18" s="65">
        <v>0</v>
      </c>
      <c r="J18" s="65">
        <v>1128</v>
      </c>
      <c r="K18" s="65">
        <v>20</v>
      </c>
      <c r="L18" s="65">
        <v>0</v>
      </c>
      <c r="M18" s="65">
        <v>0</v>
      </c>
      <c r="N18" s="65">
        <v>0</v>
      </c>
      <c r="O18" s="63">
        <v>0</v>
      </c>
      <c r="P18" s="63">
        <v>0</v>
      </c>
      <c r="Q18" s="64">
        <f t="shared" si="1"/>
        <v>2771.95</v>
      </c>
      <c r="R18" s="64">
        <f t="shared" si="2"/>
        <v>2.7719499999999999</v>
      </c>
    </row>
    <row r="19" spans="1:18" ht="39.75" customHeight="1" x14ac:dyDescent="0.25">
      <c r="A19" s="135" t="s">
        <v>114</v>
      </c>
      <c r="B19" s="54" t="s">
        <v>115</v>
      </c>
      <c r="C19" s="65">
        <v>0</v>
      </c>
      <c r="D19" s="65">
        <v>0</v>
      </c>
      <c r="E19" s="65">
        <v>0</v>
      </c>
      <c r="F19" s="65"/>
      <c r="G19" s="65">
        <v>0</v>
      </c>
      <c r="H19" s="65">
        <v>0</v>
      </c>
      <c r="I19" s="65">
        <v>91</v>
      </c>
      <c r="J19" s="65">
        <v>2345.15</v>
      </c>
      <c r="K19" s="65">
        <v>158</v>
      </c>
      <c r="L19" s="65">
        <v>0</v>
      </c>
      <c r="M19" s="65">
        <v>39.299999999999997</v>
      </c>
      <c r="N19" s="65">
        <v>0</v>
      </c>
      <c r="O19" s="63">
        <v>0</v>
      </c>
      <c r="P19" s="63">
        <v>0</v>
      </c>
      <c r="Q19" s="64">
        <f t="shared" si="1"/>
        <v>2633.4500000000003</v>
      </c>
      <c r="R19" s="64">
        <f t="shared" si="2"/>
        <v>2.6334500000000003</v>
      </c>
    </row>
    <row r="20" spans="1:18" ht="39.75" customHeight="1" x14ac:dyDescent="0.25">
      <c r="A20" s="135" t="s">
        <v>120</v>
      </c>
      <c r="B20" s="54" t="s">
        <v>121</v>
      </c>
      <c r="C20" s="65">
        <v>0</v>
      </c>
      <c r="D20" s="65">
        <v>0</v>
      </c>
      <c r="E20" s="65">
        <v>0</v>
      </c>
      <c r="F20" s="65">
        <v>7.2</v>
      </c>
      <c r="G20" s="65">
        <v>0</v>
      </c>
      <c r="H20" s="65">
        <v>0</v>
      </c>
      <c r="I20" s="65">
        <v>29.4</v>
      </c>
      <c r="J20" s="65">
        <v>913.2</v>
      </c>
      <c r="K20" s="65">
        <v>257.60000000000002</v>
      </c>
      <c r="L20" s="65">
        <v>0</v>
      </c>
      <c r="M20" s="65">
        <v>663.05</v>
      </c>
      <c r="N20" s="65">
        <v>0</v>
      </c>
      <c r="O20" s="63">
        <v>0</v>
      </c>
      <c r="P20" s="63">
        <v>0</v>
      </c>
      <c r="Q20" s="64">
        <f t="shared" si="1"/>
        <v>1870.45</v>
      </c>
      <c r="R20" s="64">
        <f t="shared" si="2"/>
        <v>1.8704499999999999</v>
      </c>
    </row>
    <row r="21" spans="1:18" ht="39.75" customHeight="1" x14ac:dyDescent="0.25">
      <c r="A21" s="135" t="s">
        <v>74</v>
      </c>
      <c r="B21" s="54" t="s">
        <v>75</v>
      </c>
      <c r="C21" s="65">
        <v>0</v>
      </c>
      <c r="D21" s="65">
        <v>1705</v>
      </c>
      <c r="E21" s="65">
        <v>55.4</v>
      </c>
      <c r="F21" s="65"/>
      <c r="G21" s="65">
        <v>0</v>
      </c>
      <c r="H21" s="65">
        <v>0</v>
      </c>
      <c r="I21" s="65">
        <v>0</v>
      </c>
      <c r="J21" s="65">
        <v>0</v>
      </c>
      <c r="K21" s="65">
        <v>0</v>
      </c>
      <c r="L21" s="65">
        <v>0</v>
      </c>
      <c r="M21" s="65">
        <v>8.4</v>
      </c>
      <c r="N21" s="65">
        <v>0</v>
      </c>
      <c r="O21" s="63">
        <v>0</v>
      </c>
      <c r="P21" s="63">
        <v>0</v>
      </c>
      <c r="Q21" s="64">
        <f t="shared" si="1"/>
        <v>1768.8000000000002</v>
      </c>
      <c r="R21" s="64">
        <f t="shared" si="2"/>
        <v>1.7688000000000001</v>
      </c>
    </row>
    <row r="22" spans="1:18" ht="39" customHeight="1" x14ac:dyDescent="0.25">
      <c r="A22" s="135" t="s">
        <v>62</v>
      </c>
      <c r="B22" s="54" t="s">
        <v>63</v>
      </c>
      <c r="C22" s="65">
        <v>0</v>
      </c>
      <c r="D22" s="65">
        <v>1081.83</v>
      </c>
      <c r="E22" s="65">
        <v>0</v>
      </c>
      <c r="F22" s="65"/>
      <c r="G22" s="65">
        <v>0</v>
      </c>
      <c r="H22" s="65">
        <v>0</v>
      </c>
      <c r="I22" s="65">
        <v>0</v>
      </c>
      <c r="J22" s="65">
        <v>0</v>
      </c>
      <c r="K22" s="65">
        <v>0</v>
      </c>
      <c r="L22" s="65">
        <v>0</v>
      </c>
      <c r="M22" s="65">
        <v>66</v>
      </c>
      <c r="N22" s="65">
        <v>0</v>
      </c>
      <c r="O22" s="63">
        <v>0</v>
      </c>
      <c r="P22" s="63">
        <v>0</v>
      </c>
      <c r="Q22" s="64">
        <f t="shared" si="1"/>
        <v>1147.83</v>
      </c>
      <c r="R22" s="64">
        <f t="shared" si="2"/>
        <v>1.1478299999999999</v>
      </c>
    </row>
    <row r="23" spans="1:18" ht="40.5" customHeight="1" x14ac:dyDescent="0.25">
      <c r="A23" s="135" t="s">
        <v>66</v>
      </c>
      <c r="B23" s="23" t="s">
        <v>67</v>
      </c>
      <c r="C23" s="63">
        <v>0</v>
      </c>
      <c r="D23" s="63">
        <v>806.56</v>
      </c>
      <c r="E23" s="63">
        <v>0</v>
      </c>
      <c r="F23" s="63">
        <v>7.8</v>
      </c>
      <c r="G23" s="63">
        <v>0</v>
      </c>
      <c r="H23" s="63">
        <v>0</v>
      </c>
      <c r="I23" s="63">
        <v>0</v>
      </c>
      <c r="J23" s="63">
        <v>5</v>
      </c>
      <c r="K23" s="63">
        <v>0</v>
      </c>
      <c r="L23" s="63">
        <v>0</v>
      </c>
      <c r="M23" s="63">
        <v>39.299999999999997</v>
      </c>
      <c r="N23" s="63">
        <v>0</v>
      </c>
      <c r="O23" s="63">
        <v>0</v>
      </c>
      <c r="P23" s="63">
        <v>0</v>
      </c>
      <c r="Q23" s="64">
        <f t="shared" si="1"/>
        <v>858.65999999999985</v>
      </c>
      <c r="R23" s="64">
        <f t="shared" si="2"/>
        <v>0.85865999999999987</v>
      </c>
    </row>
    <row r="24" spans="1:18" ht="50.25" customHeight="1" x14ac:dyDescent="0.25">
      <c r="A24" s="135" t="s">
        <v>94</v>
      </c>
      <c r="B24" s="54" t="s">
        <v>95</v>
      </c>
      <c r="C24" s="65">
        <v>0</v>
      </c>
      <c r="D24" s="65">
        <v>0</v>
      </c>
      <c r="E24" s="65">
        <v>0</v>
      </c>
      <c r="F24" s="65"/>
      <c r="G24" s="65">
        <v>0</v>
      </c>
      <c r="H24" s="65">
        <v>0</v>
      </c>
      <c r="I24" s="65">
        <v>0</v>
      </c>
      <c r="J24" s="65">
        <v>0</v>
      </c>
      <c r="K24" s="65">
        <v>489.16</v>
      </c>
      <c r="L24" s="65">
        <v>0</v>
      </c>
      <c r="M24" s="65">
        <v>0</v>
      </c>
      <c r="N24" s="65">
        <v>0</v>
      </c>
      <c r="O24" s="63">
        <v>0</v>
      </c>
      <c r="P24" s="63">
        <v>0</v>
      </c>
      <c r="Q24" s="64">
        <f t="shared" si="1"/>
        <v>489.16</v>
      </c>
      <c r="R24" s="64">
        <f t="shared" si="2"/>
        <v>0.48916000000000004</v>
      </c>
    </row>
    <row r="25" spans="1:18" ht="63.75" x14ac:dyDescent="0.25">
      <c r="A25" s="135" t="s">
        <v>126</v>
      </c>
      <c r="B25" s="54" t="s">
        <v>127</v>
      </c>
      <c r="C25" s="65">
        <v>0</v>
      </c>
      <c r="D25" s="65">
        <v>0</v>
      </c>
      <c r="E25" s="65">
        <v>0</v>
      </c>
      <c r="F25" s="65"/>
      <c r="G25" s="65">
        <v>0</v>
      </c>
      <c r="H25" s="65">
        <v>0</v>
      </c>
      <c r="I25" s="65">
        <v>0</v>
      </c>
      <c r="J25" s="65">
        <v>482</v>
      </c>
      <c r="K25" s="65">
        <v>0</v>
      </c>
      <c r="L25" s="65">
        <v>0</v>
      </c>
      <c r="M25" s="65">
        <v>0</v>
      </c>
      <c r="N25" s="65">
        <v>0</v>
      </c>
      <c r="O25" s="63">
        <v>0</v>
      </c>
      <c r="P25" s="63">
        <v>0</v>
      </c>
      <c r="Q25" s="64">
        <f t="shared" si="1"/>
        <v>482</v>
      </c>
      <c r="R25" s="64">
        <f t="shared" si="2"/>
        <v>0.48199999999999998</v>
      </c>
    </row>
    <row r="26" spans="1:18" ht="25.5" x14ac:dyDescent="0.25">
      <c r="A26" s="135" t="s">
        <v>42</v>
      </c>
      <c r="B26" s="54" t="s">
        <v>43</v>
      </c>
      <c r="C26" s="65">
        <v>0</v>
      </c>
      <c r="D26" s="65">
        <v>0</v>
      </c>
      <c r="E26" s="65">
        <v>0</v>
      </c>
      <c r="F26" s="65"/>
      <c r="G26" s="65">
        <v>0</v>
      </c>
      <c r="H26" s="65">
        <v>0</v>
      </c>
      <c r="I26" s="65">
        <v>0</v>
      </c>
      <c r="J26" s="65">
        <v>460</v>
      </c>
      <c r="K26" s="65">
        <v>0</v>
      </c>
      <c r="L26" s="65">
        <v>0</v>
      </c>
      <c r="M26" s="65">
        <v>0</v>
      </c>
      <c r="N26" s="65">
        <v>0</v>
      </c>
      <c r="O26" s="63">
        <v>0</v>
      </c>
      <c r="P26" s="63">
        <v>0</v>
      </c>
      <c r="Q26" s="64">
        <f t="shared" si="1"/>
        <v>460</v>
      </c>
      <c r="R26" s="64">
        <f t="shared" si="2"/>
        <v>0.46</v>
      </c>
    </row>
    <row r="27" spans="1:18" ht="56.25" customHeight="1" x14ac:dyDescent="0.25">
      <c r="A27" s="135" t="s">
        <v>68</v>
      </c>
      <c r="B27" s="54" t="s">
        <v>69</v>
      </c>
      <c r="C27" s="65">
        <v>0</v>
      </c>
      <c r="D27" s="65">
        <v>350.2</v>
      </c>
      <c r="E27" s="65">
        <v>0</v>
      </c>
      <c r="F27" s="65"/>
      <c r="G27" s="65">
        <v>0</v>
      </c>
      <c r="H27" s="65">
        <v>0</v>
      </c>
      <c r="I27" s="65">
        <v>0</v>
      </c>
      <c r="J27" s="65">
        <v>0</v>
      </c>
      <c r="K27" s="65">
        <v>0</v>
      </c>
      <c r="L27" s="65">
        <v>0</v>
      </c>
      <c r="M27" s="65">
        <v>0</v>
      </c>
      <c r="N27" s="65">
        <v>0</v>
      </c>
      <c r="O27" s="63">
        <v>0</v>
      </c>
      <c r="P27" s="63">
        <v>0</v>
      </c>
      <c r="Q27" s="64">
        <f t="shared" si="1"/>
        <v>350.2</v>
      </c>
      <c r="R27" s="64">
        <f t="shared" si="2"/>
        <v>0.35020000000000001</v>
      </c>
    </row>
    <row r="28" spans="1:18" ht="36" customHeight="1" x14ac:dyDescent="0.25">
      <c r="A28" s="135" t="s">
        <v>112</v>
      </c>
      <c r="B28" s="54" t="s">
        <v>113</v>
      </c>
      <c r="C28" s="65">
        <v>0</v>
      </c>
      <c r="D28" s="65">
        <v>0</v>
      </c>
      <c r="E28" s="65">
        <v>0</v>
      </c>
      <c r="F28" s="65">
        <v>210</v>
      </c>
      <c r="G28" s="65">
        <v>0</v>
      </c>
      <c r="H28" s="65">
        <v>0</v>
      </c>
      <c r="I28" s="65">
        <v>0</v>
      </c>
      <c r="J28" s="65">
        <v>120</v>
      </c>
      <c r="K28" s="65">
        <v>0</v>
      </c>
      <c r="L28" s="65">
        <v>0</v>
      </c>
      <c r="M28" s="65">
        <v>0</v>
      </c>
      <c r="N28" s="65">
        <v>0</v>
      </c>
      <c r="O28" s="63">
        <v>0</v>
      </c>
      <c r="P28" s="63">
        <v>0</v>
      </c>
      <c r="Q28" s="64">
        <f t="shared" si="1"/>
        <v>330</v>
      </c>
      <c r="R28" s="64">
        <f t="shared" si="2"/>
        <v>0.33</v>
      </c>
    </row>
    <row r="29" spans="1:18" ht="47.25" customHeight="1" x14ac:dyDescent="0.25">
      <c r="A29" s="135" t="s">
        <v>90</v>
      </c>
      <c r="B29" s="54" t="s">
        <v>91</v>
      </c>
      <c r="C29" s="65">
        <v>0</v>
      </c>
      <c r="D29" s="65">
        <v>156.19999999999999</v>
      </c>
      <c r="E29" s="65">
        <v>0</v>
      </c>
      <c r="F29" s="65"/>
      <c r="G29" s="65">
        <v>0</v>
      </c>
      <c r="H29" s="65">
        <v>0</v>
      </c>
      <c r="I29" s="65">
        <v>0</v>
      </c>
      <c r="J29" s="65">
        <v>0</v>
      </c>
      <c r="K29" s="65">
        <v>160</v>
      </c>
      <c r="L29" s="65">
        <v>0</v>
      </c>
      <c r="M29" s="65">
        <v>0</v>
      </c>
      <c r="N29" s="65">
        <v>0</v>
      </c>
      <c r="O29" s="63">
        <v>0</v>
      </c>
      <c r="P29" s="63">
        <v>0</v>
      </c>
      <c r="Q29" s="64">
        <f t="shared" si="1"/>
        <v>316.2</v>
      </c>
      <c r="R29" s="64">
        <f t="shared" si="2"/>
        <v>0.31619999999999998</v>
      </c>
    </row>
    <row r="30" spans="1:18" ht="25.5" x14ac:dyDescent="0.25">
      <c r="A30" s="135" t="s">
        <v>142</v>
      </c>
      <c r="B30" s="54" t="s">
        <v>143</v>
      </c>
      <c r="C30" s="65">
        <v>0</v>
      </c>
      <c r="D30" s="65">
        <v>0</v>
      </c>
      <c r="E30" s="65">
        <v>0</v>
      </c>
      <c r="F30" s="65"/>
      <c r="G30" s="65">
        <v>0</v>
      </c>
      <c r="H30" s="65">
        <v>0</v>
      </c>
      <c r="I30" s="65">
        <v>2.2000000000000002</v>
      </c>
      <c r="J30" s="65">
        <v>256.02</v>
      </c>
      <c r="K30" s="65">
        <v>3.6</v>
      </c>
      <c r="L30" s="65">
        <v>0</v>
      </c>
      <c r="M30" s="65">
        <v>10.1</v>
      </c>
      <c r="N30" s="65">
        <v>0</v>
      </c>
      <c r="O30" s="63">
        <v>0</v>
      </c>
      <c r="P30" s="63">
        <v>0</v>
      </c>
      <c r="Q30" s="64">
        <f t="shared" si="1"/>
        <v>271.92</v>
      </c>
      <c r="R30" s="64">
        <f t="shared" si="2"/>
        <v>0.27192</v>
      </c>
    </row>
    <row r="31" spans="1:18" ht="65.25" customHeight="1" x14ac:dyDescent="0.25">
      <c r="A31" s="135" t="s">
        <v>84</v>
      </c>
      <c r="B31" s="54" t="s">
        <v>85</v>
      </c>
      <c r="C31" s="65">
        <v>0</v>
      </c>
      <c r="D31" s="65">
        <v>0</v>
      </c>
      <c r="E31" s="65">
        <v>0</v>
      </c>
      <c r="F31" s="65"/>
      <c r="G31" s="65">
        <v>0</v>
      </c>
      <c r="H31" s="65">
        <v>129</v>
      </c>
      <c r="I31" s="65">
        <v>0</v>
      </c>
      <c r="J31" s="65">
        <v>103</v>
      </c>
      <c r="K31" s="65">
        <v>0</v>
      </c>
      <c r="L31" s="65">
        <v>0</v>
      </c>
      <c r="M31" s="65">
        <v>0</v>
      </c>
      <c r="N31" s="65">
        <v>0</v>
      </c>
      <c r="O31" s="63">
        <v>0</v>
      </c>
      <c r="P31" s="63">
        <v>0</v>
      </c>
      <c r="Q31" s="64">
        <f t="shared" si="1"/>
        <v>232</v>
      </c>
      <c r="R31" s="64">
        <f t="shared" si="2"/>
        <v>0.23200000000000001</v>
      </c>
    </row>
    <row r="32" spans="1:18" ht="38.25" customHeight="1" x14ac:dyDescent="0.25">
      <c r="A32" s="135" t="s">
        <v>44</v>
      </c>
      <c r="B32" s="54" t="s">
        <v>45</v>
      </c>
      <c r="C32" s="65">
        <v>0</v>
      </c>
      <c r="D32" s="65">
        <v>0</v>
      </c>
      <c r="E32" s="65">
        <v>0</v>
      </c>
      <c r="F32" s="65"/>
      <c r="G32" s="65">
        <v>229</v>
      </c>
      <c r="H32" s="65">
        <v>0</v>
      </c>
      <c r="I32" s="65">
        <v>0</v>
      </c>
      <c r="J32" s="65">
        <v>0</v>
      </c>
      <c r="K32" s="65">
        <v>0</v>
      </c>
      <c r="L32" s="65">
        <v>0</v>
      </c>
      <c r="M32" s="65">
        <v>0</v>
      </c>
      <c r="N32" s="65">
        <v>0</v>
      </c>
      <c r="O32" s="63">
        <v>0</v>
      </c>
      <c r="P32" s="63">
        <v>0</v>
      </c>
      <c r="Q32" s="64">
        <f t="shared" si="1"/>
        <v>229</v>
      </c>
      <c r="R32" s="64">
        <f t="shared" si="2"/>
        <v>0.22900000000000001</v>
      </c>
    </row>
    <row r="33" spans="1:18" ht="25.5" x14ac:dyDescent="0.25">
      <c r="A33" s="135" t="s">
        <v>48</v>
      </c>
      <c r="B33" s="54" t="s">
        <v>49</v>
      </c>
      <c r="C33" s="65">
        <v>0</v>
      </c>
      <c r="D33" s="65">
        <v>0</v>
      </c>
      <c r="E33" s="65">
        <v>0</v>
      </c>
      <c r="F33" s="65"/>
      <c r="G33" s="65">
        <v>0</v>
      </c>
      <c r="H33" s="65">
        <v>0</v>
      </c>
      <c r="I33" s="65">
        <v>0</v>
      </c>
      <c r="J33" s="65">
        <v>0</v>
      </c>
      <c r="K33" s="65">
        <v>0</v>
      </c>
      <c r="L33" s="65">
        <v>0</v>
      </c>
      <c r="M33" s="65">
        <v>219</v>
      </c>
      <c r="N33" s="65">
        <v>0</v>
      </c>
      <c r="O33" s="63">
        <v>0</v>
      </c>
      <c r="P33" s="63">
        <v>0</v>
      </c>
      <c r="Q33" s="64">
        <f t="shared" si="1"/>
        <v>219</v>
      </c>
      <c r="R33" s="64">
        <f t="shared" si="2"/>
        <v>0.219</v>
      </c>
    </row>
    <row r="34" spans="1:18" ht="25.5" x14ac:dyDescent="0.25">
      <c r="A34" s="135" t="s">
        <v>124</v>
      </c>
      <c r="B34" s="54" t="s">
        <v>125</v>
      </c>
      <c r="C34" s="65">
        <v>0</v>
      </c>
      <c r="D34" s="65">
        <v>0</v>
      </c>
      <c r="E34" s="65">
        <v>0</v>
      </c>
      <c r="F34" s="65"/>
      <c r="G34" s="65">
        <v>0</v>
      </c>
      <c r="H34" s="65">
        <v>182</v>
      </c>
      <c r="I34" s="65">
        <v>0</v>
      </c>
      <c r="J34" s="65">
        <v>0</v>
      </c>
      <c r="K34" s="65">
        <v>0</v>
      </c>
      <c r="L34" s="65">
        <v>0</v>
      </c>
      <c r="M34" s="65">
        <v>0</v>
      </c>
      <c r="N34" s="65">
        <v>0</v>
      </c>
      <c r="O34" s="63">
        <v>0</v>
      </c>
      <c r="P34" s="63">
        <v>0</v>
      </c>
      <c r="Q34" s="64">
        <f t="shared" si="1"/>
        <v>182</v>
      </c>
      <c r="R34" s="64">
        <f t="shared" si="2"/>
        <v>0.182</v>
      </c>
    </row>
    <row r="35" spans="1:18" ht="63.75" x14ac:dyDescent="0.25">
      <c r="A35" s="135" t="s">
        <v>154</v>
      </c>
      <c r="B35" s="54" t="s">
        <v>155</v>
      </c>
      <c r="C35" s="65">
        <v>0</v>
      </c>
      <c r="D35" s="65">
        <v>0</v>
      </c>
      <c r="E35" s="65">
        <v>0</v>
      </c>
      <c r="F35" s="65"/>
      <c r="G35" s="65">
        <v>0</v>
      </c>
      <c r="H35" s="65">
        <v>0</v>
      </c>
      <c r="I35" s="65">
        <v>0</v>
      </c>
      <c r="J35" s="65">
        <v>24.3</v>
      </c>
      <c r="K35" s="65">
        <v>20.25</v>
      </c>
      <c r="L35" s="65">
        <v>0</v>
      </c>
      <c r="M35" s="65">
        <v>51</v>
      </c>
      <c r="N35" s="65">
        <v>0</v>
      </c>
      <c r="O35" s="63">
        <v>0</v>
      </c>
      <c r="P35" s="63">
        <v>0</v>
      </c>
      <c r="Q35" s="64">
        <f t="shared" si="1"/>
        <v>95.55</v>
      </c>
      <c r="R35" s="64">
        <f t="shared" si="2"/>
        <v>9.5549999999999996E-2</v>
      </c>
    </row>
    <row r="36" spans="1:18" ht="25.5" x14ac:dyDescent="0.25">
      <c r="A36" s="135" t="s">
        <v>116</v>
      </c>
      <c r="B36" s="23" t="s">
        <v>117</v>
      </c>
      <c r="C36" s="63">
        <v>0</v>
      </c>
      <c r="D36" s="63">
        <v>0</v>
      </c>
      <c r="E36" s="63">
        <v>0</v>
      </c>
      <c r="F36" s="63"/>
      <c r="G36" s="63">
        <v>0</v>
      </c>
      <c r="H36" s="63">
        <v>0</v>
      </c>
      <c r="I36" s="63">
        <v>0</v>
      </c>
      <c r="J36" s="63">
        <v>0</v>
      </c>
      <c r="K36" s="63">
        <v>0</v>
      </c>
      <c r="L36" s="63">
        <v>0</v>
      </c>
      <c r="M36" s="63">
        <v>67.8</v>
      </c>
      <c r="N36" s="63">
        <v>0</v>
      </c>
      <c r="O36" s="63">
        <v>0</v>
      </c>
      <c r="P36" s="63">
        <v>0</v>
      </c>
      <c r="Q36" s="64">
        <f t="shared" si="1"/>
        <v>67.8</v>
      </c>
      <c r="R36" s="64">
        <f t="shared" si="2"/>
        <v>6.7799999999999999E-2</v>
      </c>
    </row>
    <row r="37" spans="1:18" ht="38.25" x14ac:dyDescent="0.25">
      <c r="A37" s="135" t="s">
        <v>188</v>
      </c>
      <c r="B37" s="54" t="s">
        <v>189</v>
      </c>
      <c r="C37" s="65">
        <v>0</v>
      </c>
      <c r="D37" s="65">
        <v>0</v>
      </c>
      <c r="E37" s="65">
        <v>0</v>
      </c>
      <c r="F37" s="65"/>
      <c r="G37" s="65">
        <v>0</v>
      </c>
      <c r="H37" s="65">
        <v>0</v>
      </c>
      <c r="I37" s="65">
        <v>0</v>
      </c>
      <c r="J37" s="65">
        <v>0</v>
      </c>
      <c r="K37" s="65">
        <v>2</v>
      </c>
      <c r="L37" s="65">
        <v>0</v>
      </c>
      <c r="M37" s="65">
        <v>16.5</v>
      </c>
      <c r="N37" s="65">
        <v>0</v>
      </c>
      <c r="O37" s="63">
        <v>0</v>
      </c>
      <c r="P37" s="63">
        <v>0</v>
      </c>
      <c r="Q37" s="64">
        <f t="shared" si="1"/>
        <v>18.5</v>
      </c>
      <c r="R37" s="64">
        <f t="shared" si="2"/>
        <v>1.8499999999999999E-2</v>
      </c>
    </row>
    <row r="38" spans="1:18" ht="44.25" customHeight="1" x14ac:dyDescent="0.25">
      <c r="A38" s="135" t="s">
        <v>72</v>
      </c>
      <c r="B38" s="54" t="s">
        <v>73</v>
      </c>
      <c r="C38" s="65">
        <v>0</v>
      </c>
      <c r="D38" s="65">
        <v>0</v>
      </c>
      <c r="E38" s="65">
        <v>0</v>
      </c>
      <c r="F38" s="65"/>
      <c r="G38" s="65">
        <v>0</v>
      </c>
      <c r="H38" s="65">
        <v>0</v>
      </c>
      <c r="I38" s="65">
        <v>0</v>
      </c>
      <c r="J38" s="65">
        <v>0</v>
      </c>
      <c r="K38" s="65">
        <v>0</v>
      </c>
      <c r="L38" s="65">
        <v>0</v>
      </c>
      <c r="M38" s="65">
        <v>17.100000000000001</v>
      </c>
      <c r="N38" s="65">
        <v>0</v>
      </c>
      <c r="O38" s="63">
        <v>0</v>
      </c>
      <c r="P38" s="63">
        <v>0</v>
      </c>
      <c r="Q38" s="64">
        <f t="shared" si="1"/>
        <v>17.100000000000001</v>
      </c>
      <c r="R38" s="64">
        <f t="shared" si="2"/>
        <v>1.7100000000000001E-2</v>
      </c>
    </row>
    <row r="39" spans="1:18" ht="50.25" customHeight="1" x14ac:dyDescent="0.25">
      <c r="A39" s="135" t="s">
        <v>198</v>
      </c>
      <c r="B39" s="54" t="s">
        <v>199</v>
      </c>
      <c r="C39" s="65">
        <v>0</v>
      </c>
      <c r="D39" s="65">
        <v>0</v>
      </c>
      <c r="E39" s="65">
        <v>0</v>
      </c>
      <c r="F39" s="65"/>
      <c r="G39" s="65">
        <v>0</v>
      </c>
      <c r="H39" s="65">
        <v>0</v>
      </c>
      <c r="I39" s="65">
        <v>0</v>
      </c>
      <c r="J39" s="65">
        <v>8.5</v>
      </c>
      <c r="K39" s="65">
        <v>0</v>
      </c>
      <c r="L39" s="65">
        <v>0</v>
      </c>
      <c r="M39" s="65">
        <v>0</v>
      </c>
      <c r="N39" s="65">
        <v>0</v>
      </c>
      <c r="O39" s="63">
        <v>0</v>
      </c>
      <c r="P39" s="63">
        <v>0</v>
      </c>
      <c r="Q39" s="64">
        <f t="shared" ref="Q39:Q70" si="3">SUM(C39:P39)</f>
        <v>8.5</v>
      </c>
      <c r="R39" s="64">
        <f t="shared" ref="R39:R70" si="4">Q39/1000</f>
        <v>8.5000000000000006E-3</v>
      </c>
    </row>
    <row r="40" spans="1:18" ht="65.25" customHeight="1" x14ac:dyDescent="0.25">
      <c r="A40" s="135" t="s">
        <v>170</v>
      </c>
      <c r="B40" s="54" t="s">
        <v>171</v>
      </c>
      <c r="C40" s="65">
        <v>0</v>
      </c>
      <c r="D40" s="65">
        <v>0</v>
      </c>
      <c r="E40" s="65">
        <v>0</v>
      </c>
      <c r="F40" s="65"/>
      <c r="G40" s="65">
        <v>0</v>
      </c>
      <c r="H40" s="65">
        <v>0</v>
      </c>
      <c r="I40" s="65">
        <v>0</v>
      </c>
      <c r="J40" s="65">
        <v>0</v>
      </c>
      <c r="K40" s="65">
        <v>0</v>
      </c>
      <c r="L40" s="65">
        <v>0</v>
      </c>
      <c r="M40" s="65">
        <v>8</v>
      </c>
      <c r="N40" s="65">
        <v>0</v>
      </c>
      <c r="O40" s="63">
        <v>0</v>
      </c>
      <c r="P40" s="63">
        <v>0</v>
      </c>
      <c r="Q40" s="64">
        <f t="shared" si="3"/>
        <v>8</v>
      </c>
      <c r="R40" s="64">
        <f t="shared" si="4"/>
        <v>8.0000000000000002E-3</v>
      </c>
    </row>
    <row r="41" spans="1:18" ht="45.75" customHeight="1" x14ac:dyDescent="0.25">
      <c r="A41" s="135" t="s">
        <v>206</v>
      </c>
      <c r="B41" s="54" t="s">
        <v>207</v>
      </c>
      <c r="C41" s="65">
        <v>0</v>
      </c>
      <c r="D41" s="65">
        <v>0</v>
      </c>
      <c r="E41" s="65">
        <v>0</v>
      </c>
      <c r="F41" s="65"/>
      <c r="G41" s="65">
        <v>0</v>
      </c>
      <c r="H41" s="65">
        <v>0</v>
      </c>
      <c r="I41" s="65">
        <v>0</v>
      </c>
      <c r="J41" s="65">
        <v>0</v>
      </c>
      <c r="K41" s="65">
        <v>0</v>
      </c>
      <c r="L41" s="65">
        <v>0</v>
      </c>
      <c r="M41" s="65">
        <v>3</v>
      </c>
      <c r="N41" s="65">
        <v>0</v>
      </c>
      <c r="O41" s="63">
        <v>0</v>
      </c>
      <c r="P41" s="63">
        <v>0</v>
      </c>
      <c r="Q41" s="64">
        <f t="shared" si="3"/>
        <v>3</v>
      </c>
      <c r="R41" s="64">
        <f t="shared" si="4"/>
        <v>3.0000000000000001E-3</v>
      </c>
    </row>
    <row r="42" spans="1:18" ht="64.5" customHeight="1" x14ac:dyDescent="0.25">
      <c r="A42" s="135" t="s">
        <v>144</v>
      </c>
      <c r="B42" s="23" t="s">
        <v>145</v>
      </c>
      <c r="C42" s="63">
        <v>0</v>
      </c>
      <c r="D42" s="63">
        <v>0</v>
      </c>
      <c r="E42" s="63">
        <v>0</v>
      </c>
      <c r="F42" s="63"/>
      <c r="G42" s="63">
        <v>0</v>
      </c>
      <c r="H42" s="63">
        <v>0</v>
      </c>
      <c r="I42" s="63">
        <v>0</v>
      </c>
      <c r="J42" s="63">
        <v>0</v>
      </c>
      <c r="K42" s="63">
        <v>0</v>
      </c>
      <c r="L42" s="63">
        <v>0</v>
      </c>
      <c r="M42" s="63">
        <v>0</v>
      </c>
      <c r="N42" s="63">
        <v>0</v>
      </c>
      <c r="O42" s="63">
        <v>0</v>
      </c>
      <c r="P42" s="63">
        <v>0</v>
      </c>
      <c r="Q42" s="64">
        <f t="shared" si="3"/>
        <v>0</v>
      </c>
      <c r="R42" s="64">
        <f t="shared" si="4"/>
        <v>0</v>
      </c>
    </row>
    <row r="43" spans="1:18" ht="38.25" x14ac:dyDescent="0.25">
      <c r="A43" s="135" t="s">
        <v>52</v>
      </c>
      <c r="B43" s="54" t="s">
        <v>53</v>
      </c>
      <c r="C43" s="65">
        <v>0</v>
      </c>
      <c r="D43" s="65">
        <v>0</v>
      </c>
      <c r="E43" s="65">
        <v>0</v>
      </c>
      <c r="F43" s="65"/>
      <c r="G43" s="65">
        <v>0</v>
      </c>
      <c r="H43" s="65">
        <v>0</v>
      </c>
      <c r="I43" s="65">
        <v>0</v>
      </c>
      <c r="J43" s="65">
        <v>0</v>
      </c>
      <c r="K43" s="65">
        <v>0</v>
      </c>
      <c r="L43" s="65">
        <v>0</v>
      </c>
      <c r="M43" s="65">
        <v>0</v>
      </c>
      <c r="N43" s="65">
        <v>0</v>
      </c>
      <c r="O43" s="63">
        <v>0</v>
      </c>
      <c r="P43" s="63">
        <v>0</v>
      </c>
      <c r="Q43" s="64">
        <f t="shared" si="3"/>
        <v>0</v>
      </c>
      <c r="R43" s="64">
        <f t="shared" si="4"/>
        <v>0</v>
      </c>
    </row>
    <row r="44" spans="1:18" ht="25.5" x14ac:dyDescent="0.25">
      <c r="A44" s="135" t="s">
        <v>38</v>
      </c>
      <c r="B44" s="54" t="s">
        <v>39</v>
      </c>
      <c r="C44" s="65">
        <v>0</v>
      </c>
      <c r="D44" s="65">
        <v>0</v>
      </c>
      <c r="E44" s="65">
        <v>0</v>
      </c>
      <c r="F44" s="65"/>
      <c r="G44" s="65">
        <v>0</v>
      </c>
      <c r="H44" s="65">
        <v>0</v>
      </c>
      <c r="I44" s="65">
        <v>0</v>
      </c>
      <c r="J44" s="65">
        <v>0</v>
      </c>
      <c r="K44" s="65">
        <v>0</v>
      </c>
      <c r="L44" s="65">
        <v>0</v>
      </c>
      <c r="M44" s="65">
        <v>0</v>
      </c>
      <c r="N44" s="65">
        <v>0</v>
      </c>
      <c r="O44" s="63">
        <v>0</v>
      </c>
      <c r="P44" s="63">
        <v>0</v>
      </c>
      <c r="Q44" s="64">
        <f t="shared" si="3"/>
        <v>0</v>
      </c>
      <c r="R44" s="64">
        <f t="shared" si="4"/>
        <v>0</v>
      </c>
    </row>
    <row r="45" spans="1:18" ht="41.25" customHeight="1" x14ac:dyDescent="0.25">
      <c r="A45" s="135" t="s">
        <v>70</v>
      </c>
      <c r="B45" s="54" t="s">
        <v>71</v>
      </c>
      <c r="C45" s="65">
        <v>0</v>
      </c>
      <c r="D45" s="65">
        <v>0</v>
      </c>
      <c r="E45" s="65">
        <v>0</v>
      </c>
      <c r="F45" s="65"/>
      <c r="G45" s="65">
        <v>0</v>
      </c>
      <c r="H45" s="65">
        <v>0</v>
      </c>
      <c r="I45" s="65">
        <v>0</v>
      </c>
      <c r="J45" s="65">
        <v>0</v>
      </c>
      <c r="K45" s="65">
        <v>0</v>
      </c>
      <c r="L45" s="65">
        <v>0</v>
      </c>
      <c r="M45" s="65">
        <v>0</v>
      </c>
      <c r="N45" s="65">
        <v>0</v>
      </c>
      <c r="O45" s="63">
        <v>0</v>
      </c>
      <c r="P45" s="63">
        <v>0</v>
      </c>
      <c r="Q45" s="64">
        <f t="shared" si="3"/>
        <v>0</v>
      </c>
      <c r="R45" s="64">
        <f t="shared" si="4"/>
        <v>0</v>
      </c>
    </row>
    <row r="46" spans="1:18" ht="25.5" x14ac:dyDescent="0.25">
      <c r="A46" s="135" t="s">
        <v>164</v>
      </c>
      <c r="B46" s="54" t="s">
        <v>165</v>
      </c>
      <c r="C46" s="65">
        <v>0</v>
      </c>
      <c r="D46" s="65">
        <v>0</v>
      </c>
      <c r="E46" s="65">
        <v>0</v>
      </c>
      <c r="F46" s="65"/>
      <c r="G46" s="65">
        <v>0</v>
      </c>
      <c r="H46" s="65">
        <v>0</v>
      </c>
      <c r="I46" s="65">
        <v>0</v>
      </c>
      <c r="J46" s="65">
        <v>0</v>
      </c>
      <c r="K46" s="65">
        <v>0</v>
      </c>
      <c r="L46" s="65">
        <v>0</v>
      </c>
      <c r="M46" s="65">
        <v>0</v>
      </c>
      <c r="N46" s="65">
        <v>0</v>
      </c>
      <c r="O46" s="63">
        <v>0</v>
      </c>
      <c r="P46" s="63">
        <v>0</v>
      </c>
      <c r="Q46" s="64">
        <f t="shared" si="3"/>
        <v>0</v>
      </c>
      <c r="R46" s="64">
        <f t="shared" si="4"/>
        <v>0</v>
      </c>
    </row>
    <row r="47" spans="1:18" ht="25.5" customHeight="1" x14ac:dyDescent="0.25">
      <c r="A47" s="135" t="s">
        <v>208</v>
      </c>
      <c r="B47" s="54" t="s">
        <v>209</v>
      </c>
      <c r="C47" s="65">
        <v>0</v>
      </c>
      <c r="D47" s="65">
        <v>0</v>
      </c>
      <c r="E47" s="65">
        <v>0</v>
      </c>
      <c r="F47" s="65"/>
      <c r="G47" s="65">
        <v>0</v>
      </c>
      <c r="H47" s="65">
        <v>0</v>
      </c>
      <c r="I47" s="65">
        <v>0</v>
      </c>
      <c r="J47" s="65">
        <v>0</v>
      </c>
      <c r="K47" s="65">
        <v>0</v>
      </c>
      <c r="L47" s="65">
        <v>0</v>
      </c>
      <c r="M47" s="65">
        <v>0</v>
      </c>
      <c r="N47" s="65">
        <v>0</v>
      </c>
      <c r="O47" s="63">
        <v>0</v>
      </c>
      <c r="P47" s="63">
        <v>0</v>
      </c>
      <c r="Q47" s="64">
        <f t="shared" si="3"/>
        <v>0</v>
      </c>
      <c r="R47" s="64">
        <f t="shared" si="4"/>
        <v>0</v>
      </c>
    </row>
    <row r="48" spans="1:18" ht="25.5" x14ac:dyDescent="0.25">
      <c r="A48" s="135" t="s">
        <v>184</v>
      </c>
      <c r="B48" s="54" t="s">
        <v>185</v>
      </c>
      <c r="C48" s="65">
        <v>0</v>
      </c>
      <c r="D48" s="65">
        <v>0</v>
      </c>
      <c r="E48" s="65">
        <v>0</v>
      </c>
      <c r="F48" s="65"/>
      <c r="G48" s="65">
        <v>0</v>
      </c>
      <c r="H48" s="65">
        <v>0</v>
      </c>
      <c r="I48" s="65">
        <v>0</v>
      </c>
      <c r="J48" s="65">
        <v>0</v>
      </c>
      <c r="K48" s="65">
        <v>0</v>
      </c>
      <c r="L48" s="65">
        <v>0</v>
      </c>
      <c r="M48" s="65">
        <v>0</v>
      </c>
      <c r="N48" s="65">
        <v>0</v>
      </c>
      <c r="O48" s="63">
        <v>0</v>
      </c>
      <c r="P48" s="63">
        <v>0</v>
      </c>
      <c r="Q48" s="64">
        <f t="shared" si="3"/>
        <v>0</v>
      </c>
      <c r="R48" s="64">
        <f t="shared" si="4"/>
        <v>0</v>
      </c>
    </row>
    <row r="49" spans="1:18" ht="36" customHeight="1" x14ac:dyDescent="0.25">
      <c r="A49" s="135" t="s">
        <v>160</v>
      </c>
      <c r="B49" s="54" t="s">
        <v>161</v>
      </c>
      <c r="C49" s="65">
        <v>0</v>
      </c>
      <c r="D49" s="65">
        <v>0</v>
      </c>
      <c r="E49" s="65">
        <v>0</v>
      </c>
      <c r="F49" s="65"/>
      <c r="G49" s="65">
        <v>0</v>
      </c>
      <c r="H49" s="65">
        <v>0</v>
      </c>
      <c r="I49" s="65">
        <v>0</v>
      </c>
      <c r="J49" s="65">
        <v>0</v>
      </c>
      <c r="K49" s="65">
        <v>0</v>
      </c>
      <c r="L49" s="65">
        <v>0</v>
      </c>
      <c r="M49" s="65">
        <v>0</v>
      </c>
      <c r="N49" s="65">
        <v>0</v>
      </c>
      <c r="O49" s="63">
        <v>0</v>
      </c>
      <c r="P49" s="63">
        <v>0</v>
      </c>
      <c r="Q49" s="64">
        <f t="shared" si="3"/>
        <v>0</v>
      </c>
      <c r="R49" s="64">
        <f t="shared" si="4"/>
        <v>0</v>
      </c>
    </row>
    <row r="50" spans="1:18" ht="38.25" x14ac:dyDescent="0.25">
      <c r="A50" s="135" t="s">
        <v>192</v>
      </c>
      <c r="B50" s="54" t="s">
        <v>193</v>
      </c>
      <c r="C50" s="65">
        <v>0</v>
      </c>
      <c r="D50" s="65">
        <v>0</v>
      </c>
      <c r="E50" s="65">
        <v>0</v>
      </c>
      <c r="F50" s="65"/>
      <c r="G50" s="65">
        <v>0</v>
      </c>
      <c r="H50" s="65">
        <v>0</v>
      </c>
      <c r="I50" s="65">
        <v>0</v>
      </c>
      <c r="J50" s="65">
        <v>0</v>
      </c>
      <c r="K50" s="65">
        <v>0</v>
      </c>
      <c r="L50" s="65">
        <v>0</v>
      </c>
      <c r="M50" s="65">
        <v>0</v>
      </c>
      <c r="N50" s="65">
        <v>0</v>
      </c>
      <c r="O50" s="63">
        <v>0</v>
      </c>
      <c r="P50" s="63">
        <v>0</v>
      </c>
      <c r="Q50" s="64">
        <f t="shared" si="3"/>
        <v>0</v>
      </c>
      <c r="R50" s="64">
        <f t="shared" si="4"/>
        <v>0</v>
      </c>
    </row>
    <row r="51" spans="1:18" ht="25.5" x14ac:dyDescent="0.25">
      <c r="A51" s="135" t="s">
        <v>104</v>
      </c>
      <c r="B51" s="54" t="s">
        <v>105</v>
      </c>
      <c r="C51" s="65">
        <v>0</v>
      </c>
      <c r="D51" s="65">
        <v>0</v>
      </c>
      <c r="E51" s="65">
        <v>0</v>
      </c>
      <c r="F51" s="65"/>
      <c r="G51" s="65">
        <v>0</v>
      </c>
      <c r="H51" s="65">
        <v>0</v>
      </c>
      <c r="I51" s="65">
        <v>0</v>
      </c>
      <c r="J51" s="65">
        <v>0</v>
      </c>
      <c r="K51" s="65">
        <v>0</v>
      </c>
      <c r="L51" s="65">
        <v>0</v>
      </c>
      <c r="M51" s="65">
        <v>0</v>
      </c>
      <c r="N51" s="65">
        <v>0</v>
      </c>
      <c r="O51" s="63">
        <v>0</v>
      </c>
      <c r="P51" s="63">
        <v>0</v>
      </c>
      <c r="Q51" s="64">
        <f t="shared" si="3"/>
        <v>0</v>
      </c>
      <c r="R51" s="64">
        <f t="shared" si="4"/>
        <v>0</v>
      </c>
    </row>
    <row r="52" spans="1:18" ht="25.5" x14ac:dyDescent="0.25">
      <c r="A52" s="135" t="s">
        <v>92</v>
      </c>
      <c r="B52" s="54" t="s">
        <v>93</v>
      </c>
      <c r="C52" s="65">
        <v>0</v>
      </c>
      <c r="D52" s="65">
        <v>0</v>
      </c>
      <c r="E52" s="65">
        <v>0</v>
      </c>
      <c r="F52" s="65"/>
      <c r="G52" s="65">
        <v>0</v>
      </c>
      <c r="H52" s="65">
        <v>0</v>
      </c>
      <c r="I52" s="65">
        <v>0</v>
      </c>
      <c r="J52" s="65">
        <v>0</v>
      </c>
      <c r="K52" s="65">
        <v>0</v>
      </c>
      <c r="L52" s="65">
        <v>0</v>
      </c>
      <c r="M52" s="65">
        <v>0</v>
      </c>
      <c r="N52" s="65">
        <v>0</v>
      </c>
      <c r="O52" s="63">
        <v>0</v>
      </c>
      <c r="P52" s="63">
        <v>0</v>
      </c>
      <c r="Q52" s="64">
        <f t="shared" si="3"/>
        <v>0</v>
      </c>
      <c r="R52" s="64">
        <f t="shared" si="4"/>
        <v>0</v>
      </c>
    </row>
    <row r="53" spans="1:18" x14ac:dyDescent="0.25">
      <c r="A53" s="135" t="s">
        <v>100</v>
      </c>
      <c r="B53" s="54" t="s">
        <v>101</v>
      </c>
      <c r="C53" s="65">
        <v>0</v>
      </c>
      <c r="D53" s="65">
        <v>0</v>
      </c>
      <c r="E53" s="65">
        <v>0</v>
      </c>
      <c r="F53" s="65"/>
      <c r="G53" s="65">
        <v>0</v>
      </c>
      <c r="H53" s="65">
        <v>0</v>
      </c>
      <c r="I53" s="65">
        <v>0</v>
      </c>
      <c r="J53" s="65">
        <v>0</v>
      </c>
      <c r="K53" s="65">
        <v>0</v>
      </c>
      <c r="L53" s="65">
        <v>0</v>
      </c>
      <c r="M53" s="65">
        <v>0</v>
      </c>
      <c r="N53" s="65">
        <v>0</v>
      </c>
      <c r="O53" s="63">
        <v>0</v>
      </c>
      <c r="P53" s="63">
        <v>0</v>
      </c>
      <c r="Q53" s="64">
        <f t="shared" si="3"/>
        <v>0</v>
      </c>
      <c r="R53" s="64">
        <f t="shared" si="4"/>
        <v>0</v>
      </c>
    </row>
    <row r="54" spans="1:18" ht="25.5" x14ac:dyDescent="0.25">
      <c r="A54" s="135" t="s">
        <v>146</v>
      </c>
      <c r="B54" s="54" t="s">
        <v>147</v>
      </c>
      <c r="C54" s="65">
        <v>0</v>
      </c>
      <c r="D54" s="65">
        <v>0</v>
      </c>
      <c r="E54" s="65">
        <v>0</v>
      </c>
      <c r="F54" s="65"/>
      <c r="G54" s="65">
        <v>0</v>
      </c>
      <c r="H54" s="65">
        <v>0</v>
      </c>
      <c r="I54" s="65">
        <v>0</v>
      </c>
      <c r="J54" s="65">
        <v>0</v>
      </c>
      <c r="K54" s="65">
        <v>0</v>
      </c>
      <c r="L54" s="65">
        <v>0</v>
      </c>
      <c r="M54" s="65">
        <v>0</v>
      </c>
      <c r="N54" s="65">
        <v>0</v>
      </c>
      <c r="O54" s="63">
        <v>0</v>
      </c>
      <c r="P54" s="63">
        <v>0</v>
      </c>
      <c r="Q54" s="64">
        <f t="shared" si="3"/>
        <v>0</v>
      </c>
      <c r="R54" s="64">
        <f t="shared" si="4"/>
        <v>0</v>
      </c>
    </row>
    <row r="55" spans="1:18" ht="39" customHeight="1" x14ac:dyDescent="0.25">
      <c r="A55" s="135" t="s">
        <v>96</v>
      </c>
      <c r="B55" s="54" t="s">
        <v>97</v>
      </c>
      <c r="C55" s="65">
        <v>0</v>
      </c>
      <c r="D55" s="65">
        <v>0</v>
      </c>
      <c r="E55" s="65">
        <v>0</v>
      </c>
      <c r="F55" s="65"/>
      <c r="G55" s="65">
        <v>0</v>
      </c>
      <c r="H55" s="65">
        <v>0</v>
      </c>
      <c r="I55" s="65">
        <v>0</v>
      </c>
      <c r="J55" s="65">
        <v>0</v>
      </c>
      <c r="K55" s="65">
        <v>0</v>
      </c>
      <c r="L55" s="65">
        <v>0</v>
      </c>
      <c r="M55" s="65">
        <v>0</v>
      </c>
      <c r="N55" s="65">
        <v>0</v>
      </c>
      <c r="O55" s="63">
        <v>0</v>
      </c>
      <c r="P55" s="63">
        <v>0</v>
      </c>
      <c r="Q55" s="64">
        <f t="shared" si="3"/>
        <v>0</v>
      </c>
      <c r="R55" s="64">
        <f t="shared" si="4"/>
        <v>0</v>
      </c>
    </row>
    <row r="56" spans="1:18" ht="62.25" customHeight="1" x14ac:dyDescent="0.25">
      <c r="A56" s="135" t="s">
        <v>128</v>
      </c>
      <c r="B56" s="54" t="s">
        <v>129</v>
      </c>
      <c r="C56" s="65">
        <v>0</v>
      </c>
      <c r="D56" s="65">
        <v>0</v>
      </c>
      <c r="E56" s="65">
        <v>0</v>
      </c>
      <c r="F56" s="65"/>
      <c r="G56" s="65">
        <v>0</v>
      </c>
      <c r="H56" s="65">
        <v>0</v>
      </c>
      <c r="I56" s="65">
        <v>0</v>
      </c>
      <c r="J56" s="65">
        <v>0</v>
      </c>
      <c r="K56" s="65">
        <v>0</v>
      </c>
      <c r="L56" s="65">
        <v>0</v>
      </c>
      <c r="M56" s="65">
        <v>0</v>
      </c>
      <c r="N56" s="65">
        <v>0</v>
      </c>
      <c r="O56" s="63">
        <v>0</v>
      </c>
      <c r="P56" s="63">
        <v>0</v>
      </c>
      <c r="Q56" s="64">
        <f t="shared" si="3"/>
        <v>0</v>
      </c>
      <c r="R56" s="64">
        <f t="shared" si="4"/>
        <v>0</v>
      </c>
    </row>
    <row r="57" spans="1:18" ht="41.25" customHeight="1" x14ac:dyDescent="0.25">
      <c r="A57" s="135" t="s">
        <v>176</v>
      </c>
      <c r="B57" s="54" t="s">
        <v>177</v>
      </c>
      <c r="C57" s="65">
        <v>0</v>
      </c>
      <c r="D57" s="65">
        <v>0</v>
      </c>
      <c r="E57" s="65">
        <v>0</v>
      </c>
      <c r="F57" s="65"/>
      <c r="G57" s="65">
        <v>0</v>
      </c>
      <c r="H57" s="65">
        <v>0</v>
      </c>
      <c r="I57" s="65">
        <v>0</v>
      </c>
      <c r="J57" s="65">
        <v>0</v>
      </c>
      <c r="K57" s="65">
        <v>0</v>
      </c>
      <c r="L57" s="65">
        <v>0</v>
      </c>
      <c r="M57" s="65">
        <v>0</v>
      </c>
      <c r="N57" s="65">
        <v>0</v>
      </c>
      <c r="O57" s="63">
        <v>0</v>
      </c>
      <c r="P57" s="63">
        <v>0</v>
      </c>
      <c r="Q57" s="64">
        <f t="shared" si="3"/>
        <v>0</v>
      </c>
      <c r="R57" s="64">
        <f t="shared" si="4"/>
        <v>0</v>
      </c>
    </row>
    <row r="58" spans="1:18" ht="83.25" customHeight="1" x14ac:dyDescent="0.25">
      <c r="A58" s="135" t="s">
        <v>196</v>
      </c>
      <c r="B58" s="54" t="s">
        <v>197</v>
      </c>
      <c r="C58" s="65">
        <v>0</v>
      </c>
      <c r="D58" s="65">
        <v>0</v>
      </c>
      <c r="E58" s="65">
        <v>0</v>
      </c>
      <c r="F58" s="65"/>
      <c r="G58" s="65">
        <v>0</v>
      </c>
      <c r="H58" s="65">
        <v>0</v>
      </c>
      <c r="I58" s="65">
        <v>0</v>
      </c>
      <c r="J58" s="65">
        <v>0</v>
      </c>
      <c r="K58" s="65">
        <v>0</v>
      </c>
      <c r="L58" s="65">
        <v>0</v>
      </c>
      <c r="M58" s="65">
        <v>0</v>
      </c>
      <c r="N58" s="65">
        <v>0</v>
      </c>
      <c r="O58" s="63">
        <v>0</v>
      </c>
      <c r="P58" s="63">
        <v>0</v>
      </c>
      <c r="Q58" s="64">
        <f t="shared" si="3"/>
        <v>0</v>
      </c>
      <c r="R58" s="64">
        <f t="shared" si="4"/>
        <v>0</v>
      </c>
    </row>
    <row r="59" spans="1:18" ht="41.25" customHeight="1" x14ac:dyDescent="0.25">
      <c r="A59" s="135" t="s">
        <v>102</v>
      </c>
      <c r="B59" s="54" t="s">
        <v>103</v>
      </c>
      <c r="C59" s="65">
        <v>0</v>
      </c>
      <c r="D59" s="65">
        <v>0</v>
      </c>
      <c r="E59" s="65">
        <v>0</v>
      </c>
      <c r="F59" s="65"/>
      <c r="G59" s="65">
        <v>0</v>
      </c>
      <c r="H59" s="65">
        <v>0</v>
      </c>
      <c r="I59" s="65">
        <v>0</v>
      </c>
      <c r="J59" s="65">
        <v>0</v>
      </c>
      <c r="K59" s="65">
        <v>0</v>
      </c>
      <c r="L59" s="65">
        <v>0</v>
      </c>
      <c r="M59" s="65">
        <v>0</v>
      </c>
      <c r="N59" s="65">
        <v>0</v>
      </c>
      <c r="O59" s="63">
        <v>0</v>
      </c>
      <c r="P59" s="63">
        <v>0</v>
      </c>
      <c r="Q59" s="64">
        <f t="shared" si="3"/>
        <v>0</v>
      </c>
      <c r="R59" s="64">
        <f t="shared" si="4"/>
        <v>0</v>
      </c>
    </row>
    <row r="60" spans="1:18" ht="51" x14ac:dyDescent="0.25">
      <c r="A60" s="135" t="s">
        <v>82</v>
      </c>
      <c r="B60" s="54" t="s">
        <v>83</v>
      </c>
      <c r="C60" s="65">
        <v>0</v>
      </c>
      <c r="D60" s="65">
        <v>0</v>
      </c>
      <c r="E60" s="65">
        <v>0</v>
      </c>
      <c r="F60" s="65"/>
      <c r="G60" s="65">
        <v>0</v>
      </c>
      <c r="H60" s="65">
        <v>0</v>
      </c>
      <c r="I60" s="65">
        <v>0</v>
      </c>
      <c r="J60" s="65">
        <v>0</v>
      </c>
      <c r="K60" s="65">
        <v>0</v>
      </c>
      <c r="L60" s="65">
        <v>0</v>
      </c>
      <c r="M60" s="65">
        <v>0</v>
      </c>
      <c r="N60" s="65">
        <v>0</v>
      </c>
      <c r="O60" s="63">
        <v>0</v>
      </c>
      <c r="P60" s="63">
        <v>0</v>
      </c>
      <c r="Q60" s="64">
        <f t="shared" si="3"/>
        <v>0</v>
      </c>
      <c r="R60" s="64">
        <f t="shared" si="4"/>
        <v>0</v>
      </c>
    </row>
    <row r="61" spans="1:18" ht="38.25" x14ac:dyDescent="0.25">
      <c r="A61" s="135" t="s">
        <v>134</v>
      </c>
      <c r="B61" s="54" t="s">
        <v>135</v>
      </c>
      <c r="C61" s="65">
        <v>0</v>
      </c>
      <c r="D61" s="65">
        <v>0</v>
      </c>
      <c r="E61" s="65">
        <v>0</v>
      </c>
      <c r="F61" s="65"/>
      <c r="G61" s="65">
        <v>0</v>
      </c>
      <c r="H61" s="65">
        <v>0</v>
      </c>
      <c r="I61" s="65">
        <v>0</v>
      </c>
      <c r="J61" s="65">
        <v>0</v>
      </c>
      <c r="K61" s="65">
        <v>0</v>
      </c>
      <c r="L61" s="65">
        <v>0</v>
      </c>
      <c r="M61" s="65">
        <v>0</v>
      </c>
      <c r="N61" s="65">
        <v>0</v>
      </c>
      <c r="O61" s="63">
        <v>0</v>
      </c>
      <c r="P61" s="63">
        <v>0</v>
      </c>
      <c r="Q61" s="64">
        <f t="shared" si="3"/>
        <v>0</v>
      </c>
      <c r="R61" s="64">
        <f t="shared" si="4"/>
        <v>0</v>
      </c>
    </row>
    <row r="62" spans="1:18" ht="25.5" x14ac:dyDescent="0.25">
      <c r="A62" s="135" t="s">
        <v>136</v>
      </c>
      <c r="B62" s="54" t="s">
        <v>137</v>
      </c>
      <c r="C62" s="65">
        <v>0</v>
      </c>
      <c r="D62" s="65">
        <v>0</v>
      </c>
      <c r="E62" s="65">
        <v>0</v>
      </c>
      <c r="F62" s="65"/>
      <c r="G62" s="65">
        <v>0</v>
      </c>
      <c r="H62" s="65">
        <v>0</v>
      </c>
      <c r="I62" s="65">
        <v>0</v>
      </c>
      <c r="J62" s="65">
        <v>0</v>
      </c>
      <c r="K62" s="65">
        <v>0</v>
      </c>
      <c r="L62" s="65">
        <v>0</v>
      </c>
      <c r="M62" s="65">
        <v>0</v>
      </c>
      <c r="N62" s="65">
        <v>0</v>
      </c>
      <c r="O62" s="63">
        <v>0</v>
      </c>
      <c r="P62" s="63">
        <v>0</v>
      </c>
      <c r="Q62" s="64">
        <f t="shared" si="3"/>
        <v>0</v>
      </c>
      <c r="R62" s="64">
        <f t="shared" si="4"/>
        <v>0</v>
      </c>
    </row>
    <row r="63" spans="1:18" ht="51.75" customHeight="1" x14ac:dyDescent="0.25">
      <c r="A63" s="135" t="s">
        <v>202</v>
      </c>
      <c r="B63" s="54" t="s">
        <v>203</v>
      </c>
      <c r="C63" s="65">
        <v>0</v>
      </c>
      <c r="D63" s="65">
        <v>0</v>
      </c>
      <c r="E63" s="65">
        <v>0</v>
      </c>
      <c r="F63" s="65"/>
      <c r="G63" s="65">
        <v>0</v>
      </c>
      <c r="H63" s="65">
        <v>0</v>
      </c>
      <c r="I63" s="65">
        <v>0</v>
      </c>
      <c r="J63" s="65">
        <v>0</v>
      </c>
      <c r="K63" s="65">
        <v>0</v>
      </c>
      <c r="L63" s="65">
        <v>0</v>
      </c>
      <c r="M63" s="65">
        <v>0</v>
      </c>
      <c r="N63" s="65">
        <v>0</v>
      </c>
      <c r="O63" s="63">
        <v>0</v>
      </c>
      <c r="P63" s="63">
        <v>0</v>
      </c>
      <c r="Q63" s="64">
        <f t="shared" si="3"/>
        <v>0</v>
      </c>
      <c r="R63" s="64">
        <f t="shared" si="4"/>
        <v>0</v>
      </c>
    </row>
    <row r="64" spans="1:18" ht="25.5" x14ac:dyDescent="0.25">
      <c r="A64" s="135" t="s">
        <v>110</v>
      </c>
      <c r="B64" s="54" t="s">
        <v>111</v>
      </c>
      <c r="C64" s="65">
        <v>0</v>
      </c>
      <c r="D64" s="65">
        <v>0</v>
      </c>
      <c r="E64" s="65">
        <v>0</v>
      </c>
      <c r="F64" s="65"/>
      <c r="G64" s="65">
        <v>0</v>
      </c>
      <c r="H64" s="65">
        <v>0</v>
      </c>
      <c r="I64" s="65">
        <v>0</v>
      </c>
      <c r="J64" s="65">
        <v>0</v>
      </c>
      <c r="K64" s="65">
        <v>0</v>
      </c>
      <c r="L64" s="65">
        <v>0</v>
      </c>
      <c r="M64" s="65">
        <v>0</v>
      </c>
      <c r="N64" s="65">
        <v>0</v>
      </c>
      <c r="O64" s="63">
        <v>0</v>
      </c>
      <c r="P64" s="63">
        <v>0</v>
      </c>
      <c r="Q64" s="64">
        <f t="shared" si="3"/>
        <v>0</v>
      </c>
      <c r="R64" s="64">
        <f t="shared" si="4"/>
        <v>0</v>
      </c>
    </row>
    <row r="65" spans="1:18" ht="25.5" x14ac:dyDescent="0.25">
      <c r="A65" s="135" t="s">
        <v>108</v>
      </c>
      <c r="B65" s="54" t="s">
        <v>109</v>
      </c>
      <c r="C65" s="65">
        <v>0</v>
      </c>
      <c r="D65" s="65">
        <v>0</v>
      </c>
      <c r="E65" s="65">
        <v>0</v>
      </c>
      <c r="F65" s="65"/>
      <c r="G65" s="65">
        <v>0</v>
      </c>
      <c r="H65" s="65">
        <v>0</v>
      </c>
      <c r="I65" s="65">
        <v>0</v>
      </c>
      <c r="J65" s="65">
        <v>0</v>
      </c>
      <c r="K65" s="65">
        <v>0</v>
      </c>
      <c r="L65" s="65">
        <v>0</v>
      </c>
      <c r="M65" s="65">
        <v>0</v>
      </c>
      <c r="N65" s="65">
        <v>0</v>
      </c>
      <c r="O65" s="63">
        <v>0</v>
      </c>
      <c r="P65" s="63">
        <v>0</v>
      </c>
      <c r="Q65" s="64">
        <f t="shared" si="3"/>
        <v>0</v>
      </c>
      <c r="R65" s="64">
        <f t="shared" si="4"/>
        <v>0</v>
      </c>
    </row>
    <row r="66" spans="1:18" ht="36" customHeight="1" x14ac:dyDescent="0.25">
      <c r="A66" s="135" t="s">
        <v>132</v>
      </c>
      <c r="B66" s="54" t="s">
        <v>133</v>
      </c>
      <c r="C66" s="65">
        <v>0</v>
      </c>
      <c r="D66" s="65">
        <v>0</v>
      </c>
      <c r="E66" s="65">
        <v>0</v>
      </c>
      <c r="F66" s="65"/>
      <c r="G66" s="65">
        <v>0</v>
      </c>
      <c r="H66" s="65">
        <v>0</v>
      </c>
      <c r="I66" s="65">
        <v>0</v>
      </c>
      <c r="J66" s="65">
        <v>0</v>
      </c>
      <c r="K66" s="65">
        <v>0</v>
      </c>
      <c r="L66" s="65">
        <v>0</v>
      </c>
      <c r="M66" s="65">
        <v>0</v>
      </c>
      <c r="N66" s="65">
        <v>0</v>
      </c>
      <c r="O66" s="63">
        <v>0</v>
      </c>
      <c r="P66" s="63">
        <v>0</v>
      </c>
      <c r="Q66" s="64">
        <f t="shared" si="3"/>
        <v>0</v>
      </c>
      <c r="R66" s="64">
        <f t="shared" si="4"/>
        <v>0</v>
      </c>
    </row>
    <row r="67" spans="1:18" ht="25.5" x14ac:dyDescent="0.25">
      <c r="A67" s="135" t="s">
        <v>180</v>
      </c>
      <c r="B67" s="54" t="s">
        <v>181</v>
      </c>
      <c r="C67" s="65">
        <v>0</v>
      </c>
      <c r="D67" s="65">
        <v>0</v>
      </c>
      <c r="E67" s="65">
        <v>0</v>
      </c>
      <c r="F67" s="65"/>
      <c r="G67" s="65">
        <v>0</v>
      </c>
      <c r="H67" s="65">
        <v>0</v>
      </c>
      <c r="I67" s="65">
        <v>0</v>
      </c>
      <c r="J67" s="65">
        <v>0</v>
      </c>
      <c r="K67" s="65">
        <v>0</v>
      </c>
      <c r="L67" s="65">
        <v>0</v>
      </c>
      <c r="M67" s="65">
        <v>0</v>
      </c>
      <c r="N67" s="65">
        <v>0</v>
      </c>
      <c r="O67" s="63">
        <v>0</v>
      </c>
      <c r="P67" s="63">
        <v>0</v>
      </c>
      <c r="Q67" s="64">
        <f t="shared" si="3"/>
        <v>0</v>
      </c>
      <c r="R67" s="64">
        <f t="shared" si="4"/>
        <v>0</v>
      </c>
    </row>
    <row r="68" spans="1:18" ht="41.25" customHeight="1" x14ac:dyDescent="0.25">
      <c r="A68" s="135" t="s">
        <v>152</v>
      </c>
      <c r="B68" s="54" t="s">
        <v>153</v>
      </c>
      <c r="C68" s="65">
        <v>0</v>
      </c>
      <c r="D68" s="65">
        <v>0</v>
      </c>
      <c r="E68" s="65">
        <v>0</v>
      </c>
      <c r="F68" s="65"/>
      <c r="G68" s="65">
        <v>0</v>
      </c>
      <c r="H68" s="65">
        <v>0</v>
      </c>
      <c r="I68" s="65">
        <v>0</v>
      </c>
      <c r="J68" s="65">
        <v>0</v>
      </c>
      <c r="K68" s="65">
        <v>0</v>
      </c>
      <c r="L68" s="65">
        <v>0</v>
      </c>
      <c r="M68" s="65">
        <v>0</v>
      </c>
      <c r="N68" s="65">
        <v>0</v>
      </c>
      <c r="O68" s="63">
        <v>0</v>
      </c>
      <c r="P68" s="63">
        <v>0</v>
      </c>
      <c r="Q68" s="64">
        <f t="shared" si="3"/>
        <v>0</v>
      </c>
      <c r="R68" s="64">
        <f t="shared" si="4"/>
        <v>0</v>
      </c>
    </row>
    <row r="69" spans="1:18" ht="78" customHeight="1" x14ac:dyDescent="0.25">
      <c r="A69" s="135" t="s">
        <v>166</v>
      </c>
      <c r="B69" s="54" t="s">
        <v>167</v>
      </c>
      <c r="C69" s="65">
        <v>0</v>
      </c>
      <c r="D69" s="65">
        <v>0</v>
      </c>
      <c r="E69" s="65">
        <v>0</v>
      </c>
      <c r="F69" s="65"/>
      <c r="G69" s="65">
        <v>0</v>
      </c>
      <c r="H69" s="65">
        <v>0</v>
      </c>
      <c r="I69" s="65">
        <v>0</v>
      </c>
      <c r="J69" s="65">
        <v>0</v>
      </c>
      <c r="K69" s="65">
        <v>0</v>
      </c>
      <c r="L69" s="65">
        <v>0</v>
      </c>
      <c r="M69" s="65">
        <v>0</v>
      </c>
      <c r="N69" s="65">
        <v>0</v>
      </c>
      <c r="O69" s="63">
        <v>0</v>
      </c>
      <c r="P69" s="63">
        <v>0</v>
      </c>
      <c r="Q69" s="64">
        <f t="shared" si="3"/>
        <v>0</v>
      </c>
      <c r="R69" s="64">
        <f t="shared" si="4"/>
        <v>0</v>
      </c>
    </row>
    <row r="70" spans="1:18" ht="72.75" customHeight="1" x14ac:dyDescent="0.25">
      <c r="A70" s="135" t="s">
        <v>138</v>
      </c>
      <c r="B70" s="54" t="s">
        <v>139</v>
      </c>
      <c r="C70" s="65">
        <v>0</v>
      </c>
      <c r="D70" s="65">
        <v>0</v>
      </c>
      <c r="E70" s="65">
        <v>0</v>
      </c>
      <c r="F70" s="65"/>
      <c r="G70" s="65">
        <v>0</v>
      </c>
      <c r="H70" s="65">
        <v>0</v>
      </c>
      <c r="I70" s="65">
        <v>0</v>
      </c>
      <c r="J70" s="65">
        <v>0</v>
      </c>
      <c r="K70" s="65">
        <v>0</v>
      </c>
      <c r="L70" s="65">
        <v>0</v>
      </c>
      <c r="M70" s="65">
        <v>0</v>
      </c>
      <c r="N70" s="65">
        <v>0</v>
      </c>
      <c r="O70" s="63">
        <v>0</v>
      </c>
      <c r="P70" s="63">
        <v>0</v>
      </c>
      <c r="Q70" s="64">
        <f t="shared" si="3"/>
        <v>0</v>
      </c>
      <c r="R70" s="64">
        <f t="shared" si="4"/>
        <v>0</v>
      </c>
    </row>
    <row r="71" spans="1:18" ht="51" x14ac:dyDescent="0.25">
      <c r="A71" s="135" t="s">
        <v>210</v>
      </c>
      <c r="B71" s="54" t="s">
        <v>211</v>
      </c>
      <c r="C71" s="65">
        <v>0</v>
      </c>
      <c r="D71" s="65">
        <v>0</v>
      </c>
      <c r="E71" s="65">
        <v>0</v>
      </c>
      <c r="F71" s="65"/>
      <c r="G71" s="65">
        <v>0</v>
      </c>
      <c r="H71" s="65">
        <v>0</v>
      </c>
      <c r="I71" s="65">
        <v>0</v>
      </c>
      <c r="J71" s="65">
        <v>0</v>
      </c>
      <c r="K71" s="65">
        <v>0</v>
      </c>
      <c r="L71" s="65">
        <v>0</v>
      </c>
      <c r="M71" s="65">
        <v>0</v>
      </c>
      <c r="N71" s="65">
        <v>0</v>
      </c>
      <c r="O71" s="63">
        <v>0</v>
      </c>
      <c r="P71" s="63">
        <v>0</v>
      </c>
      <c r="Q71" s="64">
        <f t="shared" ref="Q71:Q96" si="5">SUM(C71:P71)</f>
        <v>0</v>
      </c>
      <c r="R71" s="64">
        <f t="shared" ref="R71:R96" si="6">Q71/1000</f>
        <v>0</v>
      </c>
    </row>
    <row r="72" spans="1:18" ht="51.75" customHeight="1" x14ac:dyDescent="0.25">
      <c r="A72" s="135" t="s">
        <v>182</v>
      </c>
      <c r="B72" s="54" t="s">
        <v>183</v>
      </c>
      <c r="C72" s="65">
        <v>0</v>
      </c>
      <c r="D72" s="65">
        <v>0</v>
      </c>
      <c r="E72" s="65">
        <v>0</v>
      </c>
      <c r="F72" s="65"/>
      <c r="G72" s="65">
        <v>0</v>
      </c>
      <c r="H72" s="65">
        <v>0</v>
      </c>
      <c r="I72" s="65">
        <v>0</v>
      </c>
      <c r="J72" s="65">
        <v>0</v>
      </c>
      <c r="K72" s="65">
        <v>0</v>
      </c>
      <c r="L72" s="65">
        <v>0</v>
      </c>
      <c r="M72" s="65">
        <v>0</v>
      </c>
      <c r="N72" s="65">
        <v>0</v>
      </c>
      <c r="O72" s="63">
        <v>0</v>
      </c>
      <c r="P72" s="63">
        <v>0</v>
      </c>
      <c r="Q72" s="64">
        <f t="shared" si="5"/>
        <v>0</v>
      </c>
      <c r="R72" s="64">
        <f t="shared" si="6"/>
        <v>0</v>
      </c>
    </row>
    <row r="73" spans="1:18" ht="49.5" customHeight="1" x14ac:dyDescent="0.25">
      <c r="A73" s="135" t="s">
        <v>150</v>
      </c>
      <c r="B73" s="54" t="s">
        <v>151</v>
      </c>
      <c r="C73" s="65">
        <v>0</v>
      </c>
      <c r="D73" s="65">
        <v>0</v>
      </c>
      <c r="E73" s="65">
        <v>0</v>
      </c>
      <c r="F73" s="65"/>
      <c r="G73" s="65">
        <v>0</v>
      </c>
      <c r="H73" s="65">
        <v>0</v>
      </c>
      <c r="I73" s="65">
        <v>0</v>
      </c>
      <c r="J73" s="65">
        <v>0</v>
      </c>
      <c r="K73" s="65">
        <v>0</v>
      </c>
      <c r="L73" s="65">
        <v>0</v>
      </c>
      <c r="M73" s="65">
        <v>0</v>
      </c>
      <c r="N73" s="65">
        <v>0</v>
      </c>
      <c r="O73" s="63">
        <v>0</v>
      </c>
      <c r="P73" s="63">
        <v>0</v>
      </c>
      <c r="Q73" s="64">
        <f t="shared" si="5"/>
        <v>0</v>
      </c>
      <c r="R73" s="64">
        <f t="shared" si="6"/>
        <v>0</v>
      </c>
    </row>
    <row r="74" spans="1:18" ht="25.5" x14ac:dyDescent="0.25">
      <c r="A74" s="135" t="s">
        <v>190</v>
      </c>
      <c r="B74" s="54" t="s">
        <v>191</v>
      </c>
      <c r="C74" s="65">
        <v>0</v>
      </c>
      <c r="D74" s="65">
        <v>0</v>
      </c>
      <c r="E74" s="65">
        <v>0</v>
      </c>
      <c r="F74" s="65"/>
      <c r="G74" s="65">
        <v>0</v>
      </c>
      <c r="H74" s="65">
        <v>0</v>
      </c>
      <c r="I74" s="65">
        <v>0</v>
      </c>
      <c r="J74" s="65">
        <v>0</v>
      </c>
      <c r="K74" s="65">
        <v>0</v>
      </c>
      <c r="L74" s="65">
        <v>0</v>
      </c>
      <c r="M74" s="65">
        <v>0</v>
      </c>
      <c r="N74" s="65">
        <v>0</v>
      </c>
      <c r="O74" s="63">
        <v>0</v>
      </c>
      <c r="P74" s="63">
        <v>0</v>
      </c>
      <c r="Q74" s="64">
        <f t="shared" si="5"/>
        <v>0</v>
      </c>
      <c r="R74" s="64">
        <f t="shared" si="6"/>
        <v>0</v>
      </c>
    </row>
    <row r="75" spans="1:18" ht="25.5" x14ac:dyDescent="0.25">
      <c r="A75" s="135" t="s">
        <v>204</v>
      </c>
      <c r="B75" s="54" t="s">
        <v>205</v>
      </c>
      <c r="C75" s="65">
        <v>0</v>
      </c>
      <c r="D75" s="65">
        <v>0</v>
      </c>
      <c r="E75" s="65">
        <v>0</v>
      </c>
      <c r="F75" s="65"/>
      <c r="G75" s="65">
        <v>0</v>
      </c>
      <c r="H75" s="65">
        <v>0</v>
      </c>
      <c r="I75" s="65">
        <v>0</v>
      </c>
      <c r="J75" s="65">
        <v>0</v>
      </c>
      <c r="K75" s="65">
        <v>0</v>
      </c>
      <c r="L75" s="65">
        <v>0</v>
      </c>
      <c r="M75" s="65">
        <v>0</v>
      </c>
      <c r="N75" s="65">
        <v>0</v>
      </c>
      <c r="O75" s="63">
        <v>0</v>
      </c>
      <c r="P75" s="63">
        <v>0</v>
      </c>
      <c r="Q75" s="64">
        <f t="shared" si="5"/>
        <v>0</v>
      </c>
      <c r="R75" s="64">
        <f t="shared" si="6"/>
        <v>0</v>
      </c>
    </row>
    <row r="76" spans="1:18" ht="25.5" x14ac:dyDescent="0.25">
      <c r="A76" s="135" t="s">
        <v>212</v>
      </c>
      <c r="B76" s="54" t="s">
        <v>213</v>
      </c>
      <c r="C76" s="65">
        <v>0</v>
      </c>
      <c r="D76" s="65">
        <v>0</v>
      </c>
      <c r="E76" s="65">
        <v>0</v>
      </c>
      <c r="F76" s="65"/>
      <c r="G76" s="65">
        <v>0</v>
      </c>
      <c r="H76" s="65">
        <v>0</v>
      </c>
      <c r="I76" s="65">
        <v>0</v>
      </c>
      <c r="J76" s="65">
        <v>0</v>
      </c>
      <c r="K76" s="65">
        <v>0</v>
      </c>
      <c r="L76" s="65">
        <v>0</v>
      </c>
      <c r="M76" s="65">
        <v>0</v>
      </c>
      <c r="N76" s="65">
        <v>0</v>
      </c>
      <c r="O76" s="63">
        <v>0</v>
      </c>
      <c r="P76" s="63">
        <v>0</v>
      </c>
      <c r="Q76" s="64">
        <f t="shared" si="5"/>
        <v>0</v>
      </c>
      <c r="R76" s="64">
        <f t="shared" si="6"/>
        <v>0</v>
      </c>
    </row>
    <row r="77" spans="1:18" ht="60" customHeight="1" x14ac:dyDescent="0.25">
      <c r="A77" s="135" t="s">
        <v>140</v>
      </c>
      <c r="B77" s="54" t="s">
        <v>141</v>
      </c>
      <c r="C77" s="65">
        <v>0</v>
      </c>
      <c r="D77" s="65">
        <v>0</v>
      </c>
      <c r="E77" s="65">
        <v>0</v>
      </c>
      <c r="F77" s="65"/>
      <c r="G77" s="65">
        <v>0</v>
      </c>
      <c r="H77" s="65">
        <v>0</v>
      </c>
      <c r="I77" s="65">
        <v>0</v>
      </c>
      <c r="J77" s="65">
        <v>0</v>
      </c>
      <c r="K77" s="65">
        <v>0</v>
      </c>
      <c r="L77" s="65">
        <v>0</v>
      </c>
      <c r="M77" s="65">
        <v>0</v>
      </c>
      <c r="N77" s="65">
        <v>0</v>
      </c>
      <c r="O77" s="63">
        <v>0</v>
      </c>
      <c r="P77" s="63">
        <v>0</v>
      </c>
      <c r="Q77" s="64">
        <f t="shared" si="5"/>
        <v>0</v>
      </c>
      <c r="R77" s="64">
        <f t="shared" si="6"/>
        <v>0</v>
      </c>
    </row>
    <row r="78" spans="1:18" ht="50.1" customHeight="1" x14ac:dyDescent="0.25">
      <c r="A78" s="135" t="s">
        <v>172</v>
      </c>
      <c r="B78" s="54" t="s">
        <v>173</v>
      </c>
      <c r="C78" s="65">
        <v>0</v>
      </c>
      <c r="D78" s="65">
        <v>0</v>
      </c>
      <c r="E78" s="65">
        <v>0</v>
      </c>
      <c r="F78" s="65"/>
      <c r="G78" s="65">
        <v>0</v>
      </c>
      <c r="H78" s="65">
        <v>0</v>
      </c>
      <c r="I78" s="65">
        <v>0</v>
      </c>
      <c r="J78" s="65">
        <v>0</v>
      </c>
      <c r="K78" s="65">
        <v>0</v>
      </c>
      <c r="L78" s="65">
        <v>0</v>
      </c>
      <c r="M78" s="65">
        <v>0</v>
      </c>
      <c r="N78" s="65">
        <v>0</v>
      </c>
      <c r="O78" s="63">
        <v>0</v>
      </c>
      <c r="P78" s="63">
        <v>0</v>
      </c>
      <c r="Q78" s="64">
        <f t="shared" si="5"/>
        <v>0</v>
      </c>
      <c r="R78" s="64">
        <f t="shared" si="6"/>
        <v>0</v>
      </c>
    </row>
    <row r="79" spans="1:18" ht="50.1" customHeight="1" x14ac:dyDescent="0.25">
      <c r="A79" s="135" t="s">
        <v>158</v>
      </c>
      <c r="B79" s="54" t="s">
        <v>159</v>
      </c>
      <c r="C79" s="65">
        <v>0</v>
      </c>
      <c r="D79" s="65">
        <v>0</v>
      </c>
      <c r="E79" s="65">
        <v>0</v>
      </c>
      <c r="F79" s="65"/>
      <c r="G79" s="65">
        <v>0</v>
      </c>
      <c r="H79" s="65">
        <v>0</v>
      </c>
      <c r="I79" s="65">
        <v>0</v>
      </c>
      <c r="J79" s="65">
        <v>0</v>
      </c>
      <c r="K79" s="65">
        <v>0</v>
      </c>
      <c r="L79" s="65">
        <v>0</v>
      </c>
      <c r="M79" s="65">
        <v>0</v>
      </c>
      <c r="N79" s="65">
        <v>0</v>
      </c>
      <c r="O79" s="63">
        <v>0</v>
      </c>
      <c r="P79" s="63">
        <v>0</v>
      </c>
      <c r="Q79" s="64">
        <f t="shared" si="5"/>
        <v>0</v>
      </c>
      <c r="R79" s="64">
        <f t="shared" si="6"/>
        <v>0</v>
      </c>
    </row>
    <row r="80" spans="1:18" ht="50.1" customHeight="1" x14ac:dyDescent="0.25">
      <c r="A80" s="135" t="s">
        <v>194</v>
      </c>
      <c r="B80" s="54" t="s">
        <v>195</v>
      </c>
      <c r="C80" s="65">
        <v>0</v>
      </c>
      <c r="D80" s="65">
        <v>0</v>
      </c>
      <c r="E80" s="65">
        <v>0</v>
      </c>
      <c r="F80" s="65"/>
      <c r="G80" s="65">
        <v>0</v>
      </c>
      <c r="H80" s="65">
        <v>0</v>
      </c>
      <c r="I80" s="65">
        <v>0</v>
      </c>
      <c r="J80" s="65">
        <v>0</v>
      </c>
      <c r="K80" s="65">
        <v>0</v>
      </c>
      <c r="L80" s="65">
        <v>0</v>
      </c>
      <c r="M80" s="65">
        <v>0</v>
      </c>
      <c r="N80" s="65">
        <v>0</v>
      </c>
      <c r="O80" s="63">
        <v>0</v>
      </c>
      <c r="P80" s="63">
        <v>0</v>
      </c>
      <c r="Q80" s="64">
        <f t="shared" si="5"/>
        <v>0</v>
      </c>
      <c r="R80" s="64">
        <f t="shared" si="6"/>
        <v>0</v>
      </c>
    </row>
    <row r="81" spans="1:18" ht="26.25" customHeight="1" x14ac:dyDescent="0.25">
      <c r="A81" s="135" t="s">
        <v>86</v>
      </c>
      <c r="B81" s="54" t="s">
        <v>87</v>
      </c>
      <c r="C81" s="65">
        <v>0</v>
      </c>
      <c r="D81" s="65">
        <v>0</v>
      </c>
      <c r="E81" s="65">
        <v>0</v>
      </c>
      <c r="F81" s="65"/>
      <c r="G81" s="65">
        <v>0</v>
      </c>
      <c r="H81" s="65">
        <v>0</v>
      </c>
      <c r="I81" s="65">
        <v>0</v>
      </c>
      <c r="J81" s="65">
        <v>0</v>
      </c>
      <c r="K81" s="65">
        <v>0</v>
      </c>
      <c r="L81" s="65">
        <v>0</v>
      </c>
      <c r="M81" s="65">
        <v>0</v>
      </c>
      <c r="N81" s="65">
        <v>0</v>
      </c>
      <c r="O81" s="63">
        <v>0</v>
      </c>
      <c r="P81" s="63">
        <v>0</v>
      </c>
      <c r="Q81" s="64">
        <f t="shared" si="5"/>
        <v>0</v>
      </c>
      <c r="R81" s="64">
        <f t="shared" si="6"/>
        <v>0</v>
      </c>
    </row>
    <row r="82" spans="1:18" x14ac:dyDescent="0.25">
      <c r="A82" s="135" t="s">
        <v>88</v>
      </c>
      <c r="B82" s="54" t="s">
        <v>89</v>
      </c>
      <c r="C82" s="65">
        <v>0</v>
      </c>
      <c r="D82" s="65">
        <v>0</v>
      </c>
      <c r="E82" s="65">
        <v>0</v>
      </c>
      <c r="F82" s="65"/>
      <c r="G82" s="65">
        <v>0</v>
      </c>
      <c r="H82" s="65">
        <v>0</v>
      </c>
      <c r="I82" s="65">
        <v>0</v>
      </c>
      <c r="J82" s="65">
        <v>0</v>
      </c>
      <c r="K82" s="65">
        <v>0</v>
      </c>
      <c r="L82" s="65">
        <v>0</v>
      </c>
      <c r="M82" s="65">
        <v>0</v>
      </c>
      <c r="N82" s="65">
        <v>0</v>
      </c>
      <c r="O82" s="63">
        <v>0</v>
      </c>
      <c r="P82" s="63">
        <v>0</v>
      </c>
      <c r="Q82" s="64">
        <f t="shared" si="5"/>
        <v>0</v>
      </c>
      <c r="R82" s="64">
        <f t="shared" si="6"/>
        <v>0</v>
      </c>
    </row>
    <row r="83" spans="1:18" ht="29.25" customHeight="1" x14ac:dyDescent="0.25">
      <c r="A83" s="135" t="s">
        <v>156</v>
      </c>
      <c r="B83" s="54" t="s">
        <v>157</v>
      </c>
      <c r="C83" s="65">
        <v>0</v>
      </c>
      <c r="D83" s="65">
        <v>0</v>
      </c>
      <c r="E83" s="65">
        <v>0</v>
      </c>
      <c r="F83" s="65"/>
      <c r="G83" s="65">
        <v>0</v>
      </c>
      <c r="H83" s="65">
        <v>0</v>
      </c>
      <c r="I83" s="65">
        <v>0</v>
      </c>
      <c r="J83" s="65">
        <v>0</v>
      </c>
      <c r="K83" s="65">
        <v>0</v>
      </c>
      <c r="L83" s="65">
        <v>0</v>
      </c>
      <c r="M83" s="65">
        <v>0</v>
      </c>
      <c r="N83" s="65">
        <v>0</v>
      </c>
      <c r="O83" s="63">
        <v>0</v>
      </c>
      <c r="P83" s="63">
        <v>0</v>
      </c>
      <c r="Q83" s="64">
        <f t="shared" si="5"/>
        <v>0</v>
      </c>
      <c r="R83" s="64">
        <f t="shared" si="6"/>
        <v>0</v>
      </c>
    </row>
    <row r="84" spans="1:18" ht="36" customHeight="1" x14ac:dyDescent="0.25">
      <c r="A84" s="135" t="s">
        <v>106</v>
      </c>
      <c r="B84" s="54" t="s">
        <v>107</v>
      </c>
      <c r="C84" s="65">
        <v>0</v>
      </c>
      <c r="D84" s="65">
        <v>0</v>
      </c>
      <c r="E84" s="65">
        <v>0</v>
      </c>
      <c r="F84" s="65"/>
      <c r="G84" s="65">
        <v>0</v>
      </c>
      <c r="H84" s="65">
        <v>0</v>
      </c>
      <c r="I84" s="65">
        <v>0</v>
      </c>
      <c r="J84" s="65">
        <v>0</v>
      </c>
      <c r="K84" s="65">
        <v>0</v>
      </c>
      <c r="L84" s="65">
        <v>0</v>
      </c>
      <c r="M84" s="65">
        <v>0</v>
      </c>
      <c r="N84" s="65">
        <v>0</v>
      </c>
      <c r="O84" s="63">
        <v>0</v>
      </c>
      <c r="P84" s="63">
        <v>0</v>
      </c>
      <c r="Q84" s="64">
        <f t="shared" si="5"/>
        <v>0</v>
      </c>
      <c r="R84" s="64">
        <f t="shared" si="6"/>
        <v>0</v>
      </c>
    </row>
    <row r="85" spans="1:18" ht="48.75" customHeight="1" x14ac:dyDescent="0.25">
      <c r="A85" s="135" t="s">
        <v>162</v>
      </c>
      <c r="B85" s="54" t="s">
        <v>163</v>
      </c>
      <c r="C85" s="65">
        <v>0</v>
      </c>
      <c r="D85" s="65">
        <v>0</v>
      </c>
      <c r="E85" s="65">
        <v>0</v>
      </c>
      <c r="F85" s="65"/>
      <c r="G85" s="65">
        <v>0</v>
      </c>
      <c r="H85" s="65">
        <v>0</v>
      </c>
      <c r="I85" s="65">
        <v>0</v>
      </c>
      <c r="J85" s="65">
        <v>0</v>
      </c>
      <c r="K85" s="65">
        <v>0</v>
      </c>
      <c r="L85" s="65">
        <v>0</v>
      </c>
      <c r="M85" s="65">
        <v>0</v>
      </c>
      <c r="N85" s="65">
        <v>0</v>
      </c>
      <c r="O85" s="63">
        <v>0</v>
      </c>
      <c r="P85" s="63">
        <v>0</v>
      </c>
      <c r="Q85" s="64">
        <f t="shared" si="5"/>
        <v>0</v>
      </c>
      <c r="R85" s="64">
        <f t="shared" si="6"/>
        <v>0</v>
      </c>
    </row>
    <row r="86" spans="1:18" ht="47.25" customHeight="1" x14ac:dyDescent="0.25">
      <c r="A86" s="135" t="s">
        <v>148</v>
      </c>
      <c r="B86" s="54" t="s">
        <v>149</v>
      </c>
      <c r="C86" s="65">
        <v>0</v>
      </c>
      <c r="D86" s="65">
        <v>0</v>
      </c>
      <c r="E86" s="65">
        <v>0</v>
      </c>
      <c r="F86" s="65"/>
      <c r="G86" s="65">
        <v>0</v>
      </c>
      <c r="H86" s="65">
        <v>0</v>
      </c>
      <c r="I86" s="65">
        <v>0</v>
      </c>
      <c r="J86" s="65">
        <v>0</v>
      </c>
      <c r="K86" s="65">
        <v>0</v>
      </c>
      <c r="L86" s="65">
        <v>0</v>
      </c>
      <c r="M86" s="65">
        <v>0</v>
      </c>
      <c r="N86" s="65">
        <v>0</v>
      </c>
      <c r="O86" s="63">
        <v>0</v>
      </c>
      <c r="P86" s="63">
        <v>0</v>
      </c>
      <c r="Q86" s="64">
        <f t="shared" si="5"/>
        <v>0</v>
      </c>
      <c r="R86" s="64">
        <f t="shared" si="6"/>
        <v>0</v>
      </c>
    </row>
    <row r="87" spans="1:18" ht="38.25" x14ac:dyDescent="0.25">
      <c r="A87" s="135" t="s">
        <v>118</v>
      </c>
      <c r="B87" s="54" t="s">
        <v>119</v>
      </c>
      <c r="C87" s="65">
        <v>0</v>
      </c>
      <c r="D87" s="65">
        <v>0</v>
      </c>
      <c r="E87" s="65">
        <v>0</v>
      </c>
      <c r="F87" s="65"/>
      <c r="G87" s="65">
        <v>0</v>
      </c>
      <c r="H87" s="65">
        <v>0</v>
      </c>
      <c r="I87" s="65">
        <v>0</v>
      </c>
      <c r="J87" s="65">
        <v>0</v>
      </c>
      <c r="K87" s="65">
        <v>0</v>
      </c>
      <c r="L87" s="65">
        <v>0</v>
      </c>
      <c r="M87" s="65">
        <v>0</v>
      </c>
      <c r="N87" s="65">
        <v>0</v>
      </c>
      <c r="O87" s="63">
        <v>0</v>
      </c>
      <c r="P87" s="63">
        <v>0</v>
      </c>
      <c r="Q87" s="64">
        <f t="shared" si="5"/>
        <v>0</v>
      </c>
      <c r="R87" s="64">
        <f t="shared" si="6"/>
        <v>0</v>
      </c>
    </row>
    <row r="88" spans="1:18" ht="25.5" x14ac:dyDescent="0.25">
      <c r="A88" s="135" t="s">
        <v>78</v>
      </c>
      <c r="B88" s="54" t="s">
        <v>79</v>
      </c>
      <c r="C88" s="65">
        <v>0</v>
      </c>
      <c r="D88" s="65">
        <v>0</v>
      </c>
      <c r="E88" s="65">
        <v>0</v>
      </c>
      <c r="F88" s="65"/>
      <c r="G88" s="65">
        <v>0</v>
      </c>
      <c r="H88" s="65">
        <v>0</v>
      </c>
      <c r="I88" s="65">
        <v>0</v>
      </c>
      <c r="J88" s="65">
        <v>0</v>
      </c>
      <c r="K88" s="65">
        <v>0</v>
      </c>
      <c r="L88" s="65">
        <v>0</v>
      </c>
      <c r="M88" s="65">
        <v>0</v>
      </c>
      <c r="N88" s="65">
        <v>0</v>
      </c>
      <c r="O88" s="63">
        <v>0</v>
      </c>
      <c r="P88" s="63">
        <v>0</v>
      </c>
      <c r="Q88" s="64">
        <f t="shared" si="5"/>
        <v>0</v>
      </c>
      <c r="R88" s="64">
        <f t="shared" si="6"/>
        <v>0</v>
      </c>
    </row>
    <row r="89" spans="1:18" ht="38.25" x14ac:dyDescent="0.25">
      <c r="A89" s="135" t="s">
        <v>130</v>
      </c>
      <c r="B89" s="54" t="s">
        <v>131</v>
      </c>
      <c r="C89" s="65">
        <v>0</v>
      </c>
      <c r="D89" s="65">
        <v>0</v>
      </c>
      <c r="E89" s="65">
        <v>0</v>
      </c>
      <c r="F89" s="65"/>
      <c r="G89" s="65">
        <v>0</v>
      </c>
      <c r="H89" s="65">
        <v>0</v>
      </c>
      <c r="I89" s="65">
        <v>0</v>
      </c>
      <c r="J89" s="65">
        <v>0</v>
      </c>
      <c r="K89" s="65">
        <v>0</v>
      </c>
      <c r="L89" s="65">
        <v>0</v>
      </c>
      <c r="M89" s="65">
        <v>0</v>
      </c>
      <c r="N89" s="65">
        <v>0</v>
      </c>
      <c r="O89" s="63">
        <v>0</v>
      </c>
      <c r="P89" s="63">
        <v>0</v>
      </c>
      <c r="Q89" s="64">
        <f t="shared" si="5"/>
        <v>0</v>
      </c>
      <c r="R89" s="64">
        <f t="shared" si="6"/>
        <v>0</v>
      </c>
    </row>
    <row r="90" spans="1:18" ht="25.5" x14ac:dyDescent="0.25">
      <c r="A90" s="135" t="s">
        <v>174</v>
      </c>
      <c r="B90" s="54" t="s">
        <v>175</v>
      </c>
      <c r="C90" s="65">
        <v>0</v>
      </c>
      <c r="D90" s="65">
        <v>0</v>
      </c>
      <c r="E90" s="65">
        <v>0</v>
      </c>
      <c r="F90" s="65"/>
      <c r="G90" s="65">
        <v>0</v>
      </c>
      <c r="H90" s="65">
        <v>0</v>
      </c>
      <c r="I90" s="65">
        <v>0</v>
      </c>
      <c r="J90" s="65">
        <v>0</v>
      </c>
      <c r="K90" s="65">
        <v>0</v>
      </c>
      <c r="L90" s="65">
        <v>0</v>
      </c>
      <c r="M90" s="65">
        <v>0</v>
      </c>
      <c r="N90" s="65">
        <v>0</v>
      </c>
      <c r="O90" s="63">
        <v>0</v>
      </c>
      <c r="P90" s="63">
        <v>0</v>
      </c>
      <c r="Q90" s="64">
        <f t="shared" si="5"/>
        <v>0</v>
      </c>
      <c r="R90" s="64">
        <f t="shared" si="6"/>
        <v>0</v>
      </c>
    </row>
    <row r="91" spans="1:18" ht="25.5" x14ac:dyDescent="0.25">
      <c r="A91" s="135" t="s">
        <v>60</v>
      </c>
      <c r="B91" s="54" t="s">
        <v>61</v>
      </c>
      <c r="C91" s="65">
        <v>0</v>
      </c>
      <c r="D91" s="65">
        <v>0</v>
      </c>
      <c r="E91" s="65">
        <v>0</v>
      </c>
      <c r="F91" s="65"/>
      <c r="G91" s="65">
        <v>0</v>
      </c>
      <c r="H91" s="65">
        <v>0</v>
      </c>
      <c r="I91" s="65">
        <v>0</v>
      </c>
      <c r="J91" s="65">
        <v>0</v>
      </c>
      <c r="K91" s="65">
        <v>0</v>
      </c>
      <c r="L91" s="65">
        <v>0</v>
      </c>
      <c r="M91" s="65">
        <v>0</v>
      </c>
      <c r="N91" s="65">
        <v>0</v>
      </c>
      <c r="O91" s="63">
        <v>0</v>
      </c>
      <c r="P91" s="63">
        <v>0</v>
      </c>
      <c r="Q91" s="64">
        <f t="shared" si="5"/>
        <v>0</v>
      </c>
      <c r="R91" s="64">
        <f t="shared" si="6"/>
        <v>0</v>
      </c>
    </row>
    <row r="92" spans="1:18" ht="38.25" x14ac:dyDescent="0.25">
      <c r="A92" s="135" t="s">
        <v>186</v>
      </c>
      <c r="B92" s="54" t="s">
        <v>187</v>
      </c>
      <c r="C92" s="65">
        <v>0</v>
      </c>
      <c r="D92" s="65">
        <v>0</v>
      </c>
      <c r="E92" s="65">
        <v>0</v>
      </c>
      <c r="F92" s="65"/>
      <c r="G92" s="65">
        <v>0</v>
      </c>
      <c r="H92" s="65">
        <v>0</v>
      </c>
      <c r="I92" s="65">
        <v>0</v>
      </c>
      <c r="J92" s="65">
        <v>0</v>
      </c>
      <c r="K92" s="65">
        <v>0</v>
      </c>
      <c r="L92" s="65">
        <v>0</v>
      </c>
      <c r="M92" s="65">
        <v>0</v>
      </c>
      <c r="N92" s="65">
        <v>0</v>
      </c>
      <c r="O92" s="63">
        <v>0</v>
      </c>
      <c r="P92" s="63">
        <v>0</v>
      </c>
      <c r="Q92" s="64">
        <f t="shared" si="5"/>
        <v>0</v>
      </c>
      <c r="R92" s="64">
        <f t="shared" si="6"/>
        <v>0</v>
      </c>
    </row>
    <row r="93" spans="1:18" ht="49.5" customHeight="1" x14ac:dyDescent="0.25">
      <c r="A93" s="135" t="s">
        <v>178</v>
      </c>
      <c r="B93" s="54" t="s">
        <v>179</v>
      </c>
      <c r="C93" s="65">
        <v>0</v>
      </c>
      <c r="D93" s="65">
        <v>0</v>
      </c>
      <c r="E93" s="65">
        <v>0</v>
      </c>
      <c r="F93" s="65"/>
      <c r="G93" s="65">
        <v>0</v>
      </c>
      <c r="H93" s="65">
        <v>0</v>
      </c>
      <c r="I93" s="65">
        <v>0</v>
      </c>
      <c r="J93" s="65">
        <v>0</v>
      </c>
      <c r="K93" s="65">
        <v>0</v>
      </c>
      <c r="L93" s="65">
        <v>0</v>
      </c>
      <c r="M93" s="65">
        <v>0</v>
      </c>
      <c r="N93" s="65">
        <v>0</v>
      </c>
      <c r="O93" s="63">
        <v>0</v>
      </c>
      <c r="P93" s="63">
        <v>0</v>
      </c>
      <c r="Q93" s="64">
        <f t="shared" si="5"/>
        <v>0</v>
      </c>
      <c r="R93" s="64">
        <f t="shared" si="6"/>
        <v>0</v>
      </c>
    </row>
    <row r="94" spans="1:18" ht="51" x14ac:dyDescent="0.25">
      <c r="A94" s="135" t="s">
        <v>122</v>
      </c>
      <c r="B94" s="54" t="s">
        <v>123</v>
      </c>
      <c r="C94" s="65">
        <v>0</v>
      </c>
      <c r="D94" s="65">
        <v>0</v>
      </c>
      <c r="E94" s="65">
        <v>0</v>
      </c>
      <c r="F94" s="65"/>
      <c r="G94" s="65">
        <v>0</v>
      </c>
      <c r="H94" s="65">
        <v>0</v>
      </c>
      <c r="I94" s="65">
        <v>0</v>
      </c>
      <c r="J94" s="65">
        <v>0</v>
      </c>
      <c r="K94" s="65">
        <v>0</v>
      </c>
      <c r="L94" s="65">
        <v>0</v>
      </c>
      <c r="M94" s="65">
        <v>0</v>
      </c>
      <c r="N94" s="65">
        <v>0</v>
      </c>
      <c r="O94" s="63">
        <v>0</v>
      </c>
      <c r="P94" s="63">
        <v>0</v>
      </c>
      <c r="Q94" s="64">
        <f t="shared" si="5"/>
        <v>0</v>
      </c>
      <c r="R94" s="64">
        <f t="shared" si="6"/>
        <v>0</v>
      </c>
    </row>
    <row r="95" spans="1:18" ht="25.5" x14ac:dyDescent="0.25">
      <c r="A95" s="135" t="s">
        <v>200</v>
      </c>
      <c r="B95" s="54" t="s">
        <v>201</v>
      </c>
      <c r="C95" s="65">
        <v>0</v>
      </c>
      <c r="D95" s="65">
        <v>0</v>
      </c>
      <c r="E95" s="65">
        <v>0</v>
      </c>
      <c r="F95" s="65"/>
      <c r="G95" s="65">
        <v>0</v>
      </c>
      <c r="H95" s="65">
        <v>0</v>
      </c>
      <c r="I95" s="65">
        <v>0</v>
      </c>
      <c r="J95" s="65">
        <v>0</v>
      </c>
      <c r="K95" s="65">
        <v>0</v>
      </c>
      <c r="L95" s="65">
        <v>0</v>
      </c>
      <c r="M95" s="65">
        <v>0</v>
      </c>
      <c r="N95" s="65">
        <v>0</v>
      </c>
      <c r="O95" s="63">
        <v>0</v>
      </c>
      <c r="P95" s="63">
        <v>0</v>
      </c>
      <c r="Q95" s="64">
        <f t="shared" si="5"/>
        <v>0</v>
      </c>
      <c r="R95" s="64">
        <f t="shared" si="6"/>
        <v>0</v>
      </c>
    </row>
    <row r="96" spans="1:18" ht="51" x14ac:dyDescent="0.25">
      <c r="A96" s="135" t="s">
        <v>168</v>
      </c>
      <c r="B96" s="54" t="s">
        <v>169</v>
      </c>
      <c r="C96" s="65">
        <v>0</v>
      </c>
      <c r="D96" s="65">
        <v>0</v>
      </c>
      <c r="E96" s="65">
        <v>0</v>
      </c>
      <c r="F96" s="65"/>
      <c r="G96" s="65">
        <v>0</v>
      </c>
      <c r="H96" s="65">
        <v>0</v>
      </c>
      <c r="I96" s="65">
        <v>0</v>
      </c>
      <c r="J96" s="65">
        <v>0</v>
      </c>
      <c r="K96" s="65">
        <v>0</v>
      </c>
      <c r="L96" s="65">
        <v>0</v>
      </c>
      <c r="M96" s="65">
        <v>0</v>
      </c>
      <c r="N96" s="65">
        <v>0</v>
      </c>
      <c r="O96" s="63">
        <v>0</v>
      </c>
      <c r="P96" s="63">
        <v>0</v>
      </c>
      <c r="Q96" s="64">
        <f t="shared" si="5"/>
        <v>0</v>
      </c>
      <c r="R96" s="64">
        <f t="shared" si="6"/>
        <v>0</v>
      </c>
    </row>
    <row r="97" spans="1:18" s="24" customFormat="1" x14ac:dyDescent="0.25">
      <c r="A97" s="25"/>
      <c r="C97" s="136">
        <f>C7/1000</f>
        <v>0</v>
      </c>
      <c r="D97" s="136">
        <f t="shared" ref="D97:R97" si="7">D7/1000</f>
        <v>316.48444000000006</v>
      </c>
      <c r="E97" s="136">
        <f t="shared" si="7"/>
        <v>5.5399999999999998E-2</v>
      </c>
      <c r="F97" s="136">
        <f t="shared" si="7"/>
        <v>7.5262000000000002</v>
      </c>
      <c r="G97" s="136">
        <f t="shared" si="7"/>
        <v>12.291499999999999</v>
      </c>
      <c r="H97" s="136">
        <f t="shared" si="7"/>
        <v>2.6560000000000001</v>
      </c>
      <c r="I97" s="136">
        <f t="shared" si="7"/>
        <v>35.352599999999995</v>
      </c>
      <c r="J97" s="136">
        <f t="shared" si="7"/>
        <v>220.91525999999999</v>
      </c>
      <c r="K97" s="136">
        <f t="shared" si="7"/>
        <v>22.345239999999997</v>
      </c>
      <c r="L97" s="136">
        <f t="shared" si="7"/>
        <v>0.9897999999999999</v>
      </c>
      <c r="M97" s="136">
        <f t="shared" si="7"/>
        <v>132.26408999999995</v>
      </c>
      <c r="N97" s="136">
        <f t="shared" si="7"/>
        <v>0.14000000000000001</v>
      </c>
      <c r="O97" s="136">
        <f t="shared" si="7"/>
        <v>410.62900999999999</v>
      </c>
      <c r="P97" s="136">
        <f t="shared" si="7"/>
        <v>0</v>
      </c>
      <c r="Q97" s="136">
        <f t="shared" si="7"/>
        <v>1161.6495400000001</v>
      </c>
      <c r="R97" s="136">
        <f t="shared" si="7"/>
        <v>1.1616495400000002</v>
      </c>
    </row>
    <row r="98" spans="1:18" x14ac:dyDescent="0.25">
      <c r="C98" s="66"/>
      <c r="D98" s="66"/>
      <c r="E98" s="66"/>
      <c r="F98" s="66"/>
      <c r="G98" s="66"/>
      <c r="H98" s="66"/>
      <c r="I98" s="66"/>
      <c r="J98" s="66"/>
      <c r="K98" s="66"/>
      <c r="L98" s="66"/>
      <c r="M98" s="66"/>
      <c r="N98" s="66"/>
      <c r="O98" s="66"/>
      <c r="P98" s="66"/>
      <c r="Q98" s="66"/>
      <c r="R98" s="66"/>
    </row>
  </sheetData>
  <autoFilter ref="B6:Q6" xr:uid="{A6F2DC53-9400-4B99-B698-B36CDEB3CB9F}">
    <sortState xmlns:xlrd2="http://schemas.microsoft.com/office/spreadsheetml/2017/richdata2" ref="B7:Q118">
      <sortCondition descending="1" ref="Q6"/>
    </sortState>
  </autoFilter>
  <sortState xmlns:xlrd2="http://schemas.microsoft.com/office/spreadsheetml/2017/richdata2" ref="A8:R96">
    <sortCondition descending="1" ref="R8:R96"/>
  </sortState>
  <mergeCells count="1">
    <mergeCell ref="B2:X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Índice</vt:lpstr>
      <vt:lpstr>Tamaño</vt:lpstr>
      <vt:lpstr>Corriente-Estado</vt:lpstr>
      <vt:lpstr>Especial</vt:lpstr>
      <vt:lpstr>CIIU-Estado</vt:lpstr>
      <vt:lpstr>Municipio-Estado</vt:lpstr>
      <vt:lpstr>CIIU-Manejo</vt:lpstr>
      <vt:lpstr>Almacenado</vt:lpstr>
      <vt:lpstr>Corriente-TipoAprov</vt:lpstr>
      <vt:lpstr>Aprov-Estado</vt:lpstr>
      <vt:lpstr>Corriente-TipoTto</vt:lpstr>
      <vt:lpstr>Tto-Estado</vt:lpstr>
      <vt:lpstr>Corriente-TipoDisp</vt:lpstr>
      <vt:lpstr>Disp-Estado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Alvarez Echeverry</dc:creator>
  <cp:keywords/>
  <dc:description/>
  <cp:lastModifiedBy>Leonardo Aponte Reyes</cp:lastModifiedBy>
  <cp:revision/>
  <dcterms:created xsi:type="dcterms:W3CDTF">2023-12-12T16:43:09Z</dcterms:created>
  <dcterms:modified xsi:type="dcterms:W3CDTF">2026-01-15T00:43:57Z</dcterms:modified>
  <cp:category/>
  <cp:contentStatus/>
</cp:coreProperties>
</file>